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sm/Documents/Campusmässan/Campusmässan 2025/Conventum dokument/"/>
    </mc:Choice>
  </mc:AlternateContent>
  <xr:revisionPtr revIDLastSave="0" documentId="8_{173FB60A-601E-CA44-9852-9F60D9863720}" xr6:coauthVersionLast="47" xr6:coauthVersionMax="47" xr10:uidLastSave="{00000000-0000-0000-0000-000000000000}"/>
  <bookViews>
    <workbookView xWindow="0" yWindow="760" windowWidth="29040" windowHeight="1584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ARENA!$A$1:$J$145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4" i="3" l="1"/>
  <c r="J47" i="3"/>
  <c r="J90" i="3" l="1"/>
  <c r="J91" i="3"/>
  <c r="J92" i="3"/>
  <c r="J93" i="3"/>
  <c r="D133" i="3"/>
  <c r="J95" i="3"/>
  <c r="J46" i="3" l="1"/>
  <c r="J59" i="3" l="1"/>
  <c r="J58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107" i="3"/>
  <c r="J106" i="3"/>
  <c r="F123" i="3" l="1"/>
  <c r="J104" i="3" l="1"/>
  <c r="J103" i="3"/>
  <c r="J102" i="3"/>
  <c r="J101" i="3"/>
  <c r="J100" i="3"/>
  <c r="J96" i="3"/>
  <c r="J89" i="3"/>
  <c r="J88" i="3"/>
  <c r="J87" i="3"/>
  <c r="J86" i="3"/>
  <c r="J84" i="3"/>
  <c r="J83" i="3"/>
  <c r="J81" i="3"/>
  <c r="J80" i="3"/>
  <c r="J79" i="3"/>
  <c r="J78" i="3"/>
  <c r="J77" i="3"/>
  <c r="J75" i="3"/>
  <c r="J73" i="3"/>
  <c r="J72" i="3"/>
  <c r="J71" i="3"/>
  <c r="J70" i="3"/>
  <c r="J68" i="3"/>
  <c r="J67" i="3"/>
  <c r="J66" i="3"/>
  <c r="J65" i="3"/>
  <c r="J64" i="3"/>
  <c r="J63" i="3"/>
  <c r="J62" i="3"/>
  <c r="J61" i="3"/>
  <c r="J57" i="3"/>
  <c r="J56" i="3"/>
  <c r="J55" i="3"/>
  <c r="J54" i="3"/>
  <c r="J52" i="3"/>
  <c r="J51" i="3"/>
  <c r="J50" i="3"/>
  <c r="J49" i="3"/>
  <c r="J48" i="3"/>
  <c r="J45" i="3"/>
  <c r="J44" i="3"/>
  <c r="J43" i="3"/>
  <c r="J41" i="3"/>
  <c r="J40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1" i="3"/>
  <c r="J20" i="3"/>
  <c r="J19" i="3"/>
  <c r="J16" i="3"/>
  <c r="J17" i="3"/>
  <c r="J18" i="3"/>
  <c r="F115" i="3" l="1"/>
  <c r="F113" i="3"/>
  <c r="F119" i="3"/>
  <c r="F118" i="3"/>
  <c r="F121" i="3"/>
  <c r="F122" i="3"/>
  <c r="F117" i="3"/>
  <c r="F116" i="3"/>
  <c r="F112" i="3"/>
  <c r="F120" i="3"/>
  <c r="F114" i="3"/>
  <c r="F111" i="3"/>
  <c r="F124" i="3" l="1"/>
  <c r="F125" i="3" s="1"/>
  <c r="F1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tc={95EB3EF2-E181-4244-A13A-BC01E3F10F26}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63" authorId="1" shapeId="0" xr:uid="{95EB3EF2-E181-4244-A13A-BC01E3F10F26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<sst xmlns="http://schemas.openxmlformats.org/spreadsheetml/2006/main" count="619" uniqueCount="252">
  <si>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</si>
  <si>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</si>
  <si>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</si>
  <si>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</si>
  <si>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</si>
  <si>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</si>
  <si>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</si>
  <si>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</si>
  <si>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</si>
  <si>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</si>
  <si>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</si>
  <si>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</si>
  <si>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</si>
  <si>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</si>
  <si>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</si>
  <si>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</si>
  <si>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</si>
  <si>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</si>
  <si>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</si>
  <si>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</si>
  <si>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</si>
  <si>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</si>
  <si>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</si>
  <si>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</si>
  <si>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</si>
  <si>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</si>
  <si>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</si>
  <si>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</si>
  <si>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</si>
  <si>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</si>
  <si>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</si>
  <si>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</si>
  <si>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</si>
  <si>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</si>
  <si>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</si>
  <si>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</si>
  <si>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</si>
  <si>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</si>
  <si>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</si>
  <si>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</si>
  <si>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</si>
  <si>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</si>
  <si>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</si>
  <si>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</si>
  <si>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</si>
  <si>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</si>
  <si>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</si>
  <si>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</si>
  <si>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</si>
  <si>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</si>
  <si>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</si>
  <si>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</si>
  <si>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</si>
  <si>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</si>
  <si>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</si>
  <si>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</si>
  <si>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</si>
  <si>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</si>
  <si>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</si>
  <si>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</si>
  <si>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</si>
  <si>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</si>
  <si>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</si>
  <si>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</si>
  <si>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</si>
  <si>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</si>
  <si>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</si>
  <si>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</si>
  <si>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</si>
  <si>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</si>
  <si>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</si>
  <si>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</si>
  <si>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</si>
  <si>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</si>
  <si>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</si>
  <si>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</si>
  <si>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</si>
  <si>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</si>
  <si>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</si>
  <si>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</si>
  <si>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</si>
  <si>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</si>
  <si>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</si>
  <si>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</si>
  <si>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</si>
  <si>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</si>
  <si>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</si>
  <si>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</si>
  <si>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</si>
  <si>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</si>
  <si>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</si>
  <si>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</si>
  <si>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</si>
  <si>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</si>
  <si>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</si>
  <si>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</si>
  <si>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</si>
  <si>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</si>
  <si>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</si>
  <si>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</si>
  <si>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</si>
  <si>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</si>
  <si>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</si>
  <si>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</si>
  <si>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</si>
  <si>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</si>
  <si>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</si>
  <si>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</si>
  <si>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</si>
  <si>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</si>
  <si>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</si>
  <si>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</si>
  <si>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</si>
  <si>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</si>
  <si>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</si>
  <si>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</si>
  <si>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</si>
  <si>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</si>
  <si>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</si>
  <si>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</si>
  <si>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</si>
  <si>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</si>
  <si>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</si>
  <si>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</si>
  <si>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</si>
  <si>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</si>
  <si>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</si>
  <si>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</si>
  <si>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</si>
  <si>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</si>
  <si>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</si>
  <si>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</si>
  <si>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</si>
  <si>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</si>
  <si>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</si>
  <si>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</si>
  <si>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</si>
  <si>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</si>
  <si>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</si>
  <si>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</si>
  <si>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</si>
  <si>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</si>
  <si>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</si>
  <si>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</si>
  <si>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</si>
  <si>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</si>
  <si>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</si>
  <si>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</si>
  <si>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</si>
  <si>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</si>
  <si>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</si>
  <si>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</si>
  <si>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</si>
  <si>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</si>
  <si>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</si>
  <si>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</si>
  <si>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</si>
  <si>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</si>
  <si>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</si>
  <si>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</si>
  <si>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</si>
  <si>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</si>
  <si>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</si>
  <si>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</si>
  <si>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</si>
  <si>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</si>
  <si>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</si>
  <si>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</si>
  <si>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</si>
  <si>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>se färgprov nedan 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</si>
  <si>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</si>
  <si>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</si>
  <si>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</si>
  <si>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</si>
  <si>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</si>
  <si>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</si>
  <si>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</si>
  <si>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</si>
  <si>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</si>
  <si>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</si>
  <si>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</si>
  <si>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</si>
  <si>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</si>
  <si>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</si>
  <si>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</si>
  <si>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</si>
  <si>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</si>
  <si>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</si>
  <si>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</si>
  <si>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</si>
  <si>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</si>
  <si>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</si>
  <si>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</si>
  <si>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</si>
  <si>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</si>
  <si>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</si>
  <si>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ljusgrå,m hjul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</si>
  <si>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</si>
  <si>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</si>
  <si>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</si>
  <si>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</si>
  <si>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 xml:space="preserve">, 100liter med frysfack </t>
    </r>
    <r>
      <rPr>
        <sz val="10"/>
        <color theme="1"/>
        <rFont val="Arial Nova"/>
        <family val="2"/>
      </rPr>
      <t>(design som "Marshallåda")</t>
    </r>
  </si>
  <si>
    <r>
      <t xml:space="preserve">Cooler, 50 liter </t>
    </r>
    <r>
      <rPr>
        <sz val="11"/>
        <color theme="1"/>
        <rFont val="Arial Nova"/>
        <family val="2"/>
      </rPr>
      <t>(rymmert c:a 85st. 33cl.-burkar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</si>
  <si>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</si>
  <si>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</si>
  <si>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</si>
  <si>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</si>
  <si>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</si>
  <si>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</si>
  <si>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</si>
  <si>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</si>
  <si>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</si>
  <si>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</si>
  <si>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</si>
  <si>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</si>
  <si>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</si>
  <si>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</si>
  <si>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</si>
  <si>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</si>
  <si>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</si>
  <si>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</si>
  <si>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</si>
  <si>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</si>
  <si>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</si>
  <si>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</si>
  <si>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</si>
  <si>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</si>
  <si>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Mailfaktura/adress @</t>
  </si>
  <si>
    <t>Postadress:</t>
  </si>
  <si>
    <t>GLN/peppol:</t>
  </si>
  <si>
    <t>Summa  SEK, inkl. moms</t>
  </si>
  <si>
    <t xml:space="preserve"> 20% + under inflytt</t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</si>
  <si>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</si>
  <si>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</si>
  <si>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</si>
  <si>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</si>
  <si>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</si>
  <si>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</si>
  <si>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t>ALL FAKTURERING SKER VIA E-POST</t>
  </si>
  <si>
    <t>Alternativa betalningsmetoder till faktura - meddela i mail om detta önskas.</t>
  </si>
  <si>
    <t>Vi accepterar även betalning med kort på plats.</t>
  </si>
  <si>
    <t>Om ni önskar detta, ange i rutan för fakturaadress eller övriga önskemål</t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</si>
  <si>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</si>
  <si>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2024-08-01 </t>
    </r>
    <r>
      <rPr>
        <i/>
        <sz val="11"/>
        <color theme="1"/>
        <rFont val="Arial Nova"/>
        <family val="2"/>
      </rPr>
      <t>och tillsvidare.</t>
    </r>
  </si>
  <si>
    <t>Därefter 15% påslag på ordinarie pris</t>
  </si>
  <si>
    <t>och 25% påslag under inflytt.</t>
  </si>
  <si>
    <t>Fakturaadress:</t>
  </si>
  <si>
    <t>Vid beställning gjord efter sista beställningsdatum tillkommer ett påslag om 15%.</t>
  </si>
  <si>
    <t>Vid beställning gjord under inflytt tillkommer ett påslag om 25%.</t>
  </si>
  <si>
    <r>
      <rPr>
        <b/>
        <sz val="10"/>
        <color theme="1"/>
        <rFont val="Arial Nova"/>
        <family val="2"/>
      </rPr>
      <t xml:space="preserve">TV, PLATT SKÄRM 85" </t>
    </r>
    <r>
      <rPr>
        <sz val="10"/>
        <color theme="1"/>
        <rFont val="Arial Nova"/>
        <family val="2"/>
      </rPr>
      <t>- Stativ på tross/platta, svart strumpa, kablar</t>
    </r>
  </si>
  <si>
    <t>CAMPUSMÄSSAN 29 JANUARI 2025</t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</si>
  <si>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inkl. kruka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</si>
</sst>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b/>
      <sz val="11"/>
      <color rgb="FFFF0000"/>
      <name val="Arial Nova"/>
      <family val="2"/>
    </font>
    <font>
      <sz val="11"/>
      <color theme="1"/>
      <name val="Aptos Display"/>
      <family val="2"/>
    </font>
    <font>
      <sz val="11"/>
      <color theme="1"/>
      <name val="Aptos"/>
      <family val="2"/>
    </font>
    <font>
      <sz val="11"/>
      <color theme="1"/>
      <name val="Aptos Black"/>
      <family val="2"/>
    </font>
    <font>
      <b/>
      <i/>
      <sz val="12"/>
      <color theme="4" tint="-0.249977111117893"/>
      <name val="Arial Nova"/>
      <family val="2"/>
    </font>
    <font>
      <sz val="11"/>
      <color theme="4" tint="-0.249977111117893"/>
      <name val="Arial Nova"/>
      <family val="2"/>
    </font>
    <font>
      <b/>
      <i/>
      <sz val="11"/>
      <color theme="4" tint="-0.249977111117893"/>
      <name val="Arial Nova"/>
      <family val="2"/>
    </font>
    <font>
      <sz val="11"/>
      <color theme="1"/>
      <name val="Arial Nova"/>
      <family val="2"/>
    </font>
    <font>
      <u/>
      <sz val="8"/>
      <color theme="10"/>
      <name val="Calibri"/>
      <family val="2"/>
      <scheme val="minor"/>
    </font>
    <font>
      <sz val="8"/>
      <color theme="1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5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top" wrapText="1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9" fillId="0" borderId="3" xfId="1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32" xfId="0" applyFont="1" applyFill="1" applyBorder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9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 vertical="center"/>
    </xf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164" fontId="27" fillId="0" borderId="18" xfId="1" applyNumberFormat="1" applyFont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164" fontId="39" fillId="0" borderId="18" xfId="1" applyNumberFormat="1" applyFont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47" xfId="0" applyFont="1" applyFill="1" applyBorder="1" applyAlignment="1">
      <alignment horizontal="center" vertical="center" wrapText="1"/>
    </xf>
    <xf numFmtId="164" fontId="32" fillId="2" borderId="48" xfId="1" applyNumberFormat="1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164" fontId="47" fillId="2" borderId="49" xfId="1" applyNumberFormat="1" applyFont="1" applyFill="1" applyBorder="1" applyAlignment="1">
      <alignment horizontal="center" vertical="center"/>
    </xf>
    <xf numFmtId="0" fontId="45" fillId="2" borderId="50" xfId="0" applyFont="1" applyFill="1" applyBorder="1" applyAlignment="1">
      <alignment horizontal="center" vertical="center" wrapText="1"/>
    </xf>
    <xf numFmtId="164" fontId="47" fillId="2" borderId="51" xfId="1" applyNumberFormat="1" applyFont="1" applyFill="1" applyBorder="1" applyAlignment="1">
      <alignment horizontal="center" vertical="center"/>
    </xf>
    <xf numFmtId="0" fontId="45" fillId="2" borderId="52" xfId="0" applyFont="1" applyFill="1" applyBorder="1" applyAlignment="1">
      <alignment horizontal="center" vertical="center" wrapText="1"/>
    </xf>
    <xf numFmtId="164" fontId="32" fillId="2" borderId="53" xfId="1" applyNumberFormat="1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horizontal="center" vertical="center"/>
    </xf>
    <xf numFmtId="164" fontId="47" fillId="2" borderId="54" xfId="1" applyNumberFormat="1" applyFont="1" applyFill="1" applyBorder="1" applyAlignment="1">
      <alignment horizontal="center" vertical="center"/>
    </xf>
    <xf numFmtId="14" fontId="48" fillId="0" borderId="0" xfId="0" applyNumberFormat="1" applyFont="1"/>
    <xf numFmtId="0" fontId="50" fillId="0" borderId="0" xfId="0" applyFont="1"/>
    <xf numFmtId="0" fontId="52" fillId="0" borderId="0" xfId="0" applyFont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27" fillId="2" borderId="24" xfId="0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27" fillId="0" borderId="3" xfId="1" applyNumberFormat="1" applyFont="1" applyFill="1" applyBorder="1" applyAlignment="1">
      <alignment horizontal="center" vertical="center"/>
    </xf>
    <xf numFmtId="0" fontId="56" fillId="0" borderId="0" xfId="0" applyFont="1"/>
    <xf numFmtId="0" fontId="56" fillId="0" borderId="19" xfId="0" applyFont="1" applyBorder="1" applyAlignment="1">
      <alignment horizontal="center"/>
    </xf>
    <xf numFmtId="0" fontId="56" fillId="0" borderId="24" xfId="0" applyFont="1" applyBorder="1" applyAlignment="1">
      <alignment horizontal="center"/>
    </xf>
    <xf numFmtId="0" fontId="56" fillId="0" borderId="25" xfId="0" applyFont="1" applyBorder="1" applyAlignment="1">
      <alignment horizontal="center"/>
    </xf>
    <xf numFmtId="0" fontId="49" fillId="0" borderId="55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4" fillId="6" borderId="12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29" fillId="0" borderId="0" xfId="0" applyFont="1"/>
    <xf numFmtId="0" fontId="28" fillId="4" borderId="3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left" vertical="top" wrapText="1"/>
    </xf>
    <xf numFmtId="0" fontId="42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right" vertical="top" wrapText="1"/>
    </xf>
    <xf numFmtId="0" fontId="39" fillId="5" borderId="3" xfId="0" applyFont="1" applyFill="1" applyBorder="1" applyAlignment="1">
      <alignment horizontal="left" vertic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28" fillId="0" borderId="3" xfId="0" applyFont="1" applyBorder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40" fillId="0" borderId="3" xfId="0" applyFont="1" applyBorder="1" applyAlignment="1">
      <alignment horizontal="right"/>
    </xf>
    <xf numFmtId="0" fontId="28" fillId="2" borderId="3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7" fillId="2" borderId="58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27" fillId="0" borderId="3" xfId="0" applyFont="1" applyBorder="1"/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8" fillId="0" borderId="3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6" fillId="0" borderId="3" xfId="0" applyFont="1" applyBorder="1" applyAlignment="1">
      <alignment horizontal="left" vertical="top" wrapText="1"/>
    </xf>
    <xf numFmtId="0" fontId="45" fillId="2" borderId="0" xfId="0" applyFont="1" applyFill="1"/>
    <xf numFmtId="49" fontId="39" fillId="0" borderId="3" xfId="0" applyNumberFormat="1" applyFont="1" applyBorder="1" applyAlignment="1">
      <alignment horizontal="left" vertical="center"/>
    </xf>
    <xf numFmtId="49" fontId="39" fillId="5" borderId="3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center" vertical="center"/>
    </xf>
    <xf numFmtId="0" fontId="28" fillId="0" borderId="18" xfId="0" applyFont="1" applyBorder="1"/>
    <xf numFmtId="0" fontId="45" fillId="2" borderId="48" xfId="0" applyFont="1" applyFill="1" applyBorder="1"/>
    <xf numFmtId="0" fontId="45" fillId="2" borderId="53" xfId="0" applyFont="1" applyFill="1" applyBorder="1"/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2" fillId="6" borderId="39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40" xfId="0" applyNumberFormat="1" applyFont="1" applyFill="1" applyBorder="1" applyAlignment="1">
      <alignment horizontal="center"/>
    </xf>
    <xf numFmtId="1" fontId="51" fillId="5" borderId="4" xfId="0" applyNumberFormat="1" applyFont="1" applyFill="1" applyBorder="1" applyAlignment="1">
      <alignment horizontal="left" vertical="center"/>
    </xf>
    <xf numFmtId="1" fontId="51" fillId="5" borderId="7" xfId="0" applyNumberFormat="1" applyFont="1" applyFill="1" applyBorder="1" applyAlignment="1">
      <alignment horizontal="left" vertical="center"/>
    </xf>
    <xf numFmtId="1" fontId="51" fillId="5" borderId="5" xfId="0" applyNumberFormat="1" applyFont="1" applyFill="1" applyBorder="1" applyAlignment="1">
      <alignment horizontal="left" vertical="center"/>
    </xf>
    <xf numFmtId="0" fontId="57" fillId="5" borderId="4" xfId="2" applyFont="1" applyFill="1" applyBorder="1" applyAlignment="1">
      <alignment horizontal="left" vertical="center"/>
    </xf>
    <xf numFmtId="0" fontId="58" fillId="5" borderId="7" xfId="0" applyFont="1" applyFill="1" applyBorder="1" applyAlignment="1">
      <alignment horizontal="left" vertical="center"/>
    </xf>
    <xf numFmtId="0" fontId="58" fillId="5" borderId="5" xfId="0" applyFont="1" applyFill="1" applyBorder="1" applyAlignment="1">
      <alignment horizontal="left" vertical="center"/>
    </xf>
    <xf numFmtId="0" fontId="39" fillId="5" borderId="4" xfId="0" applyFont="1" applyFill="1" applyBorder="1" applyAlignment="1">
      <alignment horizontal="left" vertical="center"/>
    </xf>
    <xf numFmtId="0" fontId="39" fillId="5" borderId="7" xfId="0" applyFont="1" applyFill="1" applyBorder="1" applyAlignment="1">
      <alignment horizontal="left" vertical="center"/>
    </xf>
    <xf numFmtId="0" fontId="39" fillId="5" borderId="5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35" xfId="0" applyFont="1" applyFill="1" applyBorder="1" applyAlignment="1">
      <alignment horizontal="center" vertical="center"/>
    </xf>
    <xf numFmtId="0" fontId="41" fillId="0" borderId="41" xfId="0" applyFont="1" applyBorder="1" applyAlignment="1">
      <alignment horizontal="left"/>
    </xf>
    <xf numFmtId="0" fontId="41" fillId="0" borderId="42" xfId="0" applyFont="1" applyBorder="1" applyAlignment="1">
      <alignment horizontal="left"/>
    </xf>
    <xf numFmtId="0" fontId="41" fillId="0" borderId="43" xfId="0" applyFont="1" applyBorder="1" applyAlignment="1">
      <alignment horizontal="left"/>
    </xf>
    <xf numFmtId="0" fontId="46" fillId="0" borderId="44" xfId="0" quotePrefix="1" applyFont="1" applyBorder="1" applyAlignment="1">
      <alignment horizontal="left"/>
    </xf>
    <xf numFmtId="0" fontId="46" fillId="0" borderId="45" xfId="0" quotePrefix="1" applyFont="1" applyBorder="1" applyAlignment="1">
      <alignment horizontal="left"/>
    </xf>
    <xf numFmtId="0" fontId="46" fillId="0" borderId="46" xfId="0" quotePrefix="1" applyFont="1" applyBorder="1" applyAlignment="1">
      <alignment horizontal="left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g"/><Relationship Id="rId21" Type="http://schemas.openxmlformats.org/officeDocument/2006/relationships/image" Target="../media/image25.jp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50" Type="http://schemas.openxmlformats.org/officeDocument/2006/relationships/image" Target="../media/image54.png"/><Relationship Id="rId55" Type="http://schemas.openxmlformats.org/officeDocument/2006/relationships/image" Target="../media/image59.emf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g"/><Relationship Id="rId11" Type="http://schemas.openxmlformats.org/officeDocument/2006/relationships/image" Target="../media/image15.png"/><Relationship Id="rId24" Type="http://schemas.openxmlformats.org/officeDocument/2006/relationships/image" Target="../media/image28.jpg"/><Relationship Id="rId32" Type="http://schemas.openxmlformats.org/officeDocument/2006/relationships/image" Target="../media/image36.jpeg"/><Relationship Id="rId37" Type="http://schemas.openxmlformats.org/officeDocument/2006/relationships/image" Target="../media/image41.jpg"/><Relationship Id="rId40" Type="http://schemas.openxmlformats.org/officeDocument/2006/relationships/image" Target="../media/image44.jpg"/><Relationship Id="rId45" Type="http://schemas.openxmlformats.org/officeDocument/2006/relationships/image" Target="../media/image49.png"/><Relationship Id="rId53" Type="http://schemas.openxmlformats.org/officeDocument/2006/relationships/image" Target="../media/image57.png"/><Relationship Id="rId5" Type="http://schemas.openxmlformats.org/officeDocument/2006/relationships/image" Target="../media/image9.png"/><Relationship Id="rId10" Type="http://schemas.openxmlformats.org/officeDocument/2006/relationships/image" Target="../media/image14.JPG"/><Relationship Id="rId19" Type="http://schemas.openxmlformats.org/officeDocument/2006/relationships/image" Target="../media/image23.jpg"/><Relationship Id="rId31" Type="http://schemas.openxmlformats.org/officeDocument/2006/relationships/image" Target="../media/image35.jpg"/><Relationship Id="rId44" Type="http://schemas.openxmlformats.org/officeDocument/2006/relationships/image" Target="../media/image48.jpeg"/><Relationship Id="rId52" Type="http://schemas.openxmlformats.org/officeDocument/2006/relationships/image" Target="../media/image56.png"/><Relationship Id="rId4" Type="http://schemas.openxmlformats.org/officeDocument/2006/relationships/image" Target="../media/image8.jp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56" Type="http://schemas.openxmlformats.org/officeDocument/2006/relationships/image" Target="../media/image60.jpg"/><Relationship Id="rId8" Type="http://schemas.openxmlformats.org/officeDocument/2006/relationships/image" Target="../media/image12.png"/><Relationship Id="rId51" Type="http://schemas.openxmlformats.org/officeDocument/2006/relationships/image" Target="../media/image55.png"/><Relationship Id="rId3" Type="http://schemas.openxmlformats.org/officeDocument/2006/relationships/image" Target="../media/image7.jpeg"/><Relationship Id="rId12" Type="http://schemas.openxmlformats.org/officeDocument/2006/relationships/image" Target="../media/image16.jp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g"/><Relationship Id="rId46" Type="http://schemas.openxmlformats.org/officeDocument/2006/relationships/image" Target="../media/image50.jpeg"/><Relationship Id="rId20" Type="http://schemas.openxmlformats.org/officeDocument/2006/relationships/image" Target="../media/image24.jpg"/><Relationship Id="rId41" Type="http://schemas.openxmlformats.org/officeDocument/2006/relationships/image" Target="../media/image45.jpg"/><Relationship Id="rId54" Type="http://schemas.openxmlformats.org/officeDocument/2006/relationships/image" Target="../media/image58.emf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5" Type="http://schemas.openxmlformats.org/officeDocument/2006/relationships/image" Target="../media/image19.jpg"/><Relationship Id="rId23" Type="http://schemas.openxmlformats.org/officeDocument/2006/relationships/image" Target="../media/image27.emf"/><Relationship Id="rId28" Type="http://schemas.openxmlformats.org/officeDocument/2006/relationships/image" Target="../media/image32.jpg"/><Relationship Id="rId36" Type="http://schemas.openxmlformats.org/officeDocument/2006/relationships/image" Target="../media/image40.jpg"/><Relationship Id="rId49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39</xdr:row>
      <xdr:rowOff>95250</xdr:rowOff>
    </xdr:from>
    <xdr:to>
      <xdr:col>17</xdr:col>
      <xdr:colOff>904875</xdr:colOff>
      <xdr:row>43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126654</xdr:rowOff>
    </xdr:from>
    <xdr:to>
      <xdr:col>11</xdr:col>
      <xdr:colOff>990599</xdr:colOff>
      <xdr:row>32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80127</xdr:rowOff>
    </xdr:from>
    <xdr:to>
      <xdr:col>12</xdr:col>
      <xdr:colOff>761999</xdr:colOff>
      <xdr:row>26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18893</xdr:rowOff>
    </xdr:from>
    <xdr:to>
      <xdr:col>13</xdr:col>
      <xdr:colOff>885825</xdr:colOff>
      <xdr:row>32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238718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76200</xdr:rowOff>
    </xdr:from>
    <xdr:to>
      <xdr:col>16</xdr:col>
      <xdr:colOff>966786</xdr:colOff>
      <xdr:row>32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39</xdr:row>
      <xdr:rowOff>133350</xdr:rowOff>
    </xdr:from>
    <xdr:to>
      <xdr:col>11</xdr:col>
      <xdr:colOff>855009</xdr:colOff>
      <xdr:row>43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40</xdr:row>
      <xdr:rowOff>6259</xdr:rowOff>
    </xdr:from>
    <xdr:to>
      <xdr:col>12</xdr:col>
      <xdr:colOff>923925</xdr:colOff>
      <xdr:row>43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39</xdr:row>
      <xdr:rowOff>57150</xdr:rowOff>
    </xdr:from>
    <xdr:to>
      <xdr:col>14</xdr:col>
      <xdr:colOff>820732</xdr:colOff>
      <xdr:row>43</xdr:row>
      <xdr:rowOff>161925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1" y="828675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52</xdr:row>
      <xdr:rowOff>95249</xdr:rowOff>
    </xdr:from>
    <xdr:to>
      <xdr:col>11</xdr:col>
      <xdr:colOff>952501</xdr:colOff>
      <xdr:row>56</xdr:row>
      <xdr:rowOff>114299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39</xdr:row>
      <xdr:rowOff>65341</xdr:rowOff>
    </xdr:from>
    <xdr:to>
      <xdr:col>13</xdr:col>
      <xdr:colOff>866776</xdr:colOff>
      <xdr:row>44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39</xdr:row>
      <xdr:rowOff>145047</xdr:rowOff>
    </xdr:from>
    <xdr:to>
      <xdr:col>15</xdr:col>
      <xdr:colOff>771525</xdr:colOff>
      <xdr:row>43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39</xdr:row>
      <xdr:rowOff>123825</xdr:rowOff>
    </xdr:from>
    <xdr:to>
      <xdr:col>16</xdr:col>
      <xdr:colOff>904876</xdr:colOff>
      <xdr:row>43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45</xdr:row>
      <xdr:rowOff>165100</xdr:rowOff>
    </xdr:from>
    <xdr:to>
      <xdr:col>11</xdr:col>
      <xdr:colOff>876300</xdr:colOff>
      <xdr:row>49</xdr:row>
      <xdr:rowOff>69850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537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52</xdr:row>
      <xdr:rowOff>85725</xdr:rowOff>
    </xdr:from>
    <xdr:to>
      <xdr:col>12</xdr:col>
      <xdr:colOff>794477</xdr:colOff>
      <xdr:row>56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52</xdr:row>
      <xdr:rowOff>104775</xdr:rowOff>
    </xdr:from>
    <xdr:to>
      <xdr:col>13</xdr:col>
      <xdr:colOff>953527</xdr:colOff>
      <xdr:row>56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52</xdr:row>
      <xdr:rowOff>123825</xdr:rowOff>
    </xdr:from>
    <xdr:to>
      <xdr:col>14</xdr:col>
      <xdr:colOff>1002168</xdr:colOff>
      <xdr:row>56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62</xdr:row>
      <xdr:rowOff>48011</xdr:rowOff>
    </xdr:from>
    <xdr:to>
      <xdr:col>11</xdr:col>
      <xdr:colOff>866775</xdr:colOff>
      <xdr:row>65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61</xdr:row>
      <xdr:rowOff>66843</xdr:rowOff>
    </xdr:from>
    <xdr:to>
      <xdr:col>14</xdr:col>
      <xdr:colOff>1000125</xdr:colOff>
      <xdr:row>66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61</xdr:row>
      <xdr:rowOff>47625</xdr:rowOff>
    </xdr:from>
    <xdr:to>
      <xdr:col>15</xdr:col>
      <xdr:colOff>989447</xdr:colOff>
      <xdr:row>66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61</xdr:row>
      <xdr:rowOff>155203</xdr:rowOff>
    </xdr:from>
    <xdr:to>
      <xdr:col>13</xdr:col>
      <xdr:colOff>981074</xdr:colOff>
      <xdr:row>66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70</xdr:row>
      <xdr:rowOff>9525</xdr:rowOff>
    </xdr:from>
    <xdr:to>
      <xdr:col>11</xdr:col>
      <xdr:colOff>822462</xdr:colOff>
      <xdr:row>72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70</xdr:row>
      <xdr:rowOff>9525</xdr:rowOff>
    </xdr:from>
    <xdr:to>
      <xdr:col>14</xdr:col>
      <xdr:colOff>800100</xdr:colOff>
      <xdr:row>73</xdr:row>
      <xdr:rowOff>76200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76</xdr:row>
      <xdr:rowOff>38100</xdr:rowOff>
    </xdr:from>
    <xdr:to>
      <xdr:col>12</xdr:col>
      <xdr:colOff>637565</xdr:colOff>
      <xdr:row>81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76</xdr:row>
      <xdr:rowOff>59328</xdr:rowOff>
    </xdr:from>
    <xdr:to>
      <xdr:col>13</xdr:col>
      <xdr:colOff>752475</xdr:colOff>
      <xdr:row>80</xdr:row>
      <xdr:rowOff>171449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76</xdr:row>
      <xdr:rowOff>85725</xdr:rowOff>
    </xdr:from>
    <xdr:to>
      <xdr:col>14</xdr:col>
      <xdr:colOff>914399</xdr:colOff>
      <xdr:row>80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85</xdr:row>
      <xdr:rowOff>83344</xdr:rowOff>
    </xdr:from>
    <xdr:to>
      <xdr:col>11</xdr:col>
      <xdr:colOff>914400</xdr:colOff>
      <xdr:row>88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89</xdr:row>
      <xdr:rowOff>0</xdr:rowOff>
    </xdr:from>
    <xdr:to>
      <xdr:col>12</xdr:col>
      <xdr:colOff>991416</xdr:colOff>
      <xdr:row>92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85</xdr:row>
      <xdr:rowOff>134184</xdr:rowOff>
    </xdr:from>
    <xdr:to>
      <xdr:col>12</xdr:col>
      <xdr:colOff>809625</xdr:colOff>
      <xdr:row>88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88</xdr:row>
      <xdr:rowOff>161925</xdr:rowOff>
    </xdr:from>
    <xdr:to>
      <xdr:col>11</xdr:col>
      <xdr:colOff>933451</xdr:colOff>
      <xdr:row>92</xdr:row>
      <xdr:rowOff>133350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86</xdr:row>
      <xdr:rowOff>142874</xdr:rowOff>
    </xdr:from>
    <xdr:to>
      <xdr:col>13</xdr:col>
      <xdr:colOff>921172</xdr:colOff>
      <xdr:row>90</xdr:row>
      <xdr:rowOff>180974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87</xdr:row>
      <xdr:rowOff>152400</xdr:rowOff>
    </xdr:from>
    <xdr:to>
      <xdr:col>14</xdr:col>
      <xdr:colOff>1064682</xdr:colOff>
      <xdr:row>91</xdr:row>
      <xdr:rowOff>85724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45</xdr:row>
      <xdr:rowOff>57150</xdr:rowOff>
    </xdr:from>
    <xdr:to>
      <xdr:col>12</xdr:col>
      <xdr:colOff>962239</xdr:colOff>
      <xdr:row>49</xdr:row>
      <xdr:rowOff>133350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164" y="9429750"/>
          <a:ext cx="814450" cy="800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70</xdr:row>
      <xdr:rowOff>4950</xdr:rowOff>
    </xdr:from>
    <xdr:to>
      <xdr:col>13</xdr:col>
      <xdr:colOff>990600</xdr:colOff>
      <xdr:row>74</xdr:row>
      <xdr:rowOff>76198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76</xdr:row>
      <xdr:rowOff>38100</xdr:rowOff>
    </xdr:from>
    <xdr:to>
      <xdr:col>16</xdr:col>
      <xdr:colOff>824424</xdr:colOff>
      <xdr:row>80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76</xdr:row>
      <xdr:rowOff>161925</xdr:rowOff>
    </xdr:from>
    <xdr:to>
      <xdr:col>15</xdr:col>
      <xdr:colOff>1081497</xdr:colOff>
      <xdr:row>80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52</xdr:row>
      <xdr:rowOff>104774</xdr:rowOff>
    </xdr:from>
    <xdr:to>
      <xdr:col>16</xdr:col>
      <xdr:colOff>1038225</xdr:colOff>
      <xdr:row>57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45</xdr:row>
      <xdr:rowOff>44452</xdr:rowOff>
    </xdr:from>
    <xdr:to>
      <xdr:col>13</xdr:col>
      <xdr:colOff>895350</xdr:colOff>
      <xdr:row>50</xdr:row>
      <xdr:rowOff>3178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07449" y="9525002"/>
          <a:ext cx="863601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63</xdr:row>
      <xdr:rowOff>87488</xdr:rowOff>
    </xdr:from>
    <xdr:to>
      <xdr:col>12</xdr:col>
      <xdr:colOff>1085851</xdr:colOff>
      <xdr:row>65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64425</xdr:colOff>
      <xdr:row>1</xdr:row>
      <xdr:rowOff>143661</xdr:rowOff>
    </xdr:from>
    <xdr:to>
      <xdr:col>11</xdr:col>
      <xdr:colOff>978825</xdr:colOff>
      <xdr:row>2</xdr:row>
      <xdr:rowOff>142689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FB86A691-50E6-94ED-AFD8-BB8DB50B5900}"/>
            </a:ext>
          </a:extLst>
        </xdr:cNvPr>
        <xdr:cNvSpPr/>
      </xdr:nvSpPr>
      <xdr:spPr>
        <a:xfrm rot="21056802">
          <a:off x="6617625" y="343686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11</xdr:col>
      <xdr:colOff>85726</xdr:colOff>
      <xdr:row>12</xdr:row>
      <xdr:rowOff>9525</xdr:rowOff>
    </xdr:from>
    <xdr:to>
      <xdr:col>11</xdr:col>
      <xdr:colOff>1000126</xdr:colOff>
      <xdr:row>12</xdr:row>
      <xdr:rowOff>208578</xdr:rowOff>
    </xdr:to>
    <xdr:sp macro="" textlink="">
      <xdr:nvSpPr>
        <xdr:cNvPr id="41" name="Pil: vänster 40">
          <a:extLst>
            <a:ext uri="{FF2B5EF4-FFF2-40B4-BE49-F238E27FC236}">
              <a16:creationId xmlns:a16="http://schemas.microsoft.com/office/drawing/2014/main" id="{982868E2-E9B1-4B58-A684-6C99AC65B052}"/>
            </a:ext>
          </a:extLst>
        </xdr:cNvPr>
        <xdr:cNvSpPr/>
      </xdr:nvSpPr>
      <xdr:spPr>
        <a:xfrm>
          <a:off x="6638926" y="2686050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123826</xdr:colOff>
      <xdr:row>135</xdr:row>
      <xdr:rowOff>142875</xdr:rowOff>
    </xdr:from>
    <xdr:to>
      <xdr:col>2</xdr:col>
      <xdr:colOff>154843</xdr:colOff>
      <xdr:row>142</xdr:row>
      <xdr:rowOff>19050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9D9B995-FB51-114F-2EB0-95BCF7F5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26327100"/>
          <a:ext cx="1050192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485776</xdr:colOff>
      <xdr:row>135</xdr:row>
      <xdr:rowOff>104775</xdr:rowOff>
    </xdr:from>
    <xdr:to>
      <xdr:col>4</xdr:col>
      <xdr:colOff>91181</xdr:colOff>
      <xdr:row>144</xdr:row>
      <xdr:rowOff>133350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662BBE6-2C89-5B6F-A303-636A8316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26289000"/>
          <a:ext cx="107225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1085850</xdr:colOff>
      <xdr:row>6</xdr:row>
      <xdr:rowOff>114300</xdr:rowOff>
    </xdr:from>
    <xdr:to>
      <xdr:col>12</xdr:col>
      <xdr:colOff>994410</xdr:colOff>
      <xdr:row>10</xdr:row>
      <xdr:rowOff>240760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2CAA0D03-E4B7-42A7-BC84-6193BF50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276350"/>
          <a:ext cx="1003935" cy="11551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63" dT="2023-01-13T09:57:32.88" personId="{60C17785-5E53-43C7-89A3-A5B97F1217A1}" id="{95EB3EF2-E181-4244-A13A-BC01E3F10F26}">
    <text>VAJERPUNKTER &amp; TROSS KRÄVS FÖR 
MONTERING.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35"/>
  <sheetViews>
    <sheetView showGridLines="0" tabSelected="1" zoomScaleNormal="100" workbookViewId="0">
      <selection activeCell="B7" sqref="B7:G7"/>
    </sheetView>
  </sheetViews>
  <sheetFormatPr baseColWidth="10" defaultColWidth="9.1640625" defaultRowHeight="14" x14ac:dyDescent="0.2"/>
  <cols>
    <col min="1" max="1" width="8.33203125" style="47" customWidth="1"/>
    <col min="2" max="2" width="7" style="47" customWidth="1"/>
    <col min="3" max="4" width="11" style="47" customWidth="1"/>
    <col min="5" max="5" width="9.1640625" style="47"/>
    <col min="6" max="6" width="9.6640625" style="47" customWidth="1"/>
    <col min="7" max="7" width="10.33203125" style="47" customWidth="1"/>
    <col min="8" max="8" width="11" style="47" bestFit="1" customWidth="1"/>
    <col min="9" max="9" width="6.1640625" style="48" customWidth="1"/>
    <col min="10" max="10" width="12.1640625" style="48" customWidth="1"/>
    <col min="11" max="11" width="2.5" style="44" customWidth="1"/>
    <col min="12" max="18" width="16.5" style="47" customWidth="1"/>
    <col min="19" max="20" width="23.5" style="47" customWidth="1"/>
    <col min="21" max="16384" width="9.1640625" style="47"/>
  </cols>
  <sheetData>
    <row r="1" spans="1:18" ht="15.75" customHeight="1" x14ac:dyDescent="0.2">
      <c r="H1" s="198" t="s">
        <v>114</v>
      </c>
      <c r="I1" s="199"/>
      <c r="J1" s="200"/>
    </row>
    <row r="2" spans="1:18" ht="15.75" customHeight="1" thickBot="1" x14ac:dyDescent="0.25">
      <c r="H2" s="201">
        <v>45667</v>
      </c>
      <c r="I2" s="202"/>
      <c r="J2" s="203"/>
    </row>
    <row r="3" spans="1:18" x14ac:dyDescent="0.2">
      <c r="H3" s="218" t="s">
        <v>244</v>
      </c>
      <c r="I3" s="219"/>
      <c r="J3" s="220"/>
    </row>
    <row r="4" spans="1:18" ht="15" thickBot="1" x14ac:dyDescent="0.25">
      <c r="A4" s="135" t="s">
        <v>161</v>
      </c>
      <c r="B4" s="135"/>
      <c r="C4" s="135"/>
      <c r="D4" s="135"/>
      <c r="E4" s="135"/>
      <c r="F4" s="135"/>
      <c r="H4" s="221" t="s">
        <v>245</v>
      </c>
      <c r="I4" s="222"/>
      <c r="J4" s="223"/>
    </row>
    <row r="5" spans="1:18" ht="15" x14ac:dyDescent="0.2">
      <c r="A5" s="58" t="s">
        <v>160</v>
      </c>
      <c r="B5" s="58"/>
      <c r="C5" s="58"/>
      <c r="D5" s="58"/>
      <c r="E5" s="49"/>
      <c r="H5" s="91" t="s">
        <v>231</v>
      </c>
      <c r="I5" s="92"/>
      <c r="J5" s="92"/>
      <c r="M5" s="117" t="s">
        <v>240</v>
      </c>
      <c r="N5" s="118"/>
      <c r="O5" s="118"/>
      <c r="P5" s="118"/>
      <c r="Q5" s="118"/>
    </row>
    <row r="6" spans="1:18" ht="15" thickBot="1" x14ac:dyDescent="0.25">
      <c r="A6" s="50" t="s">
        <v>166</v>
      </c>
      <c r="B6" s="50"/>
      <c r="C6" s="50"/>
      <c r="D6" s="50"/>
      <c r="E6" s="50"/>
      <c r="F6" s="50"/>
      <c r="G6" s="50"/>
      <c r="M6" s="119" t="s">
        <v>241</v>
      </c>
      <c r="N6" s="119"/>
      <c r="O6" s="119"/>
      <c r="P6" s="119"/>
      <c r="Q6" s="118"/>
    </row>
    <row r="7" spans="1:18" ht="15" thickBot="1" x14ac:dyDescent="0.25">
      <c r="A7" s="51"/>
      <c r="B7" s="139" t="s">
        <v>162</v>
      </c>
      <c r="C7" s="140"/>
      <c r="D7" s="140"/>
      <c r="E7" s="140"/>
      <c r="F7" s="140"/>
      <c r="G7" s="141"/>
      <c r="H7" s="139" t="s">
        <v>232</v>
      </c>
      <c r="I7" s="140"/>
      <c r="J7" s="141"/>
    </row>
    <row r="8" spans="1:18" ht="19.5" customHeight="1" thickBot="1" x14ac:dyDescent="0.25">
      <c r="A8" s="132" t="s">
        <v>250</v>
      </c>
      <c r="B8" s="133"/>
      <c r="C8" s="133"/>
      <c r="D8" s="133"/>
      <c r="E8" s="133"/>
      <c r="F8" s="133"/>
      <c r="G8" s="133"/>
      <c r="H8" s="133"/>
      <c r="I8" s="133"/>
      <c r="J8" s="134"/>
    </row>
    <row r="9" spans="1:18" ht="25.5" customHeight="1" x14ac:dyDescent="0.2">
      <c r="A9" s="138" t="s">
        <v>0</v>
      </c>
      <c r="B9" s="138"/>
      <c r="C9" s="216"/>
      <c r="D9" s="217"/>
      <c r="E9" s="142" t="s">
        <v>112</v>
      </c>
      <c r="F9" s="142"/>
      <c r="G9" s="52"/>
      <c r="H9" s="53" t="s">
        <v>113</v>
      </c>
      <c r="I9" s="167"/>
      <c r="J9" s="167"/>
    </row>
    <row r="10" spans="1:18" ht="21" customHeight="1" x14ac:dyDescent="0.2">
      <c r="A10" s="168" t="s">
        <v>115</v>
      </c>
      <c r="B10" s="168"/>
      <c r="C10" s="143"/>
      <c r="D10" s="143"/>
      <c r="E10" s="143"/>
      <c r="F10" s="143"/>
      <c r="G10" s="89" t="s">
        <v>119</v>
      </c>
      <c r="H10" s="131"/>
      <c r="I10" s="131"/>
      <c r="J10" s="131"/>
    </row>
    <row r="11" spans="1:18" ht="21" customHeight="1" x14ac:dyDescent="0.2">
      <c r="A11" s="168" t="s">
        <v>246</v>
      </c>
      <c r="B11" s="168"/>
      <c r="C11" s="143"/>
      <c r="D11" s="143"/>
      <c r="E11" s="143"/>
      <c r="F11" s="143"/>
      <c r="G11" s="143"/>
      <c r="H11" s="213"/>
      <c r="I11" s="214"/>
      <c r="J11" s="215"/>
    </row>
    <row r="12" spans="1:18" ht="18.75" customHeight="1" thickBot="1" x14ac:dyDescent="0.25">
      <c r="A12" s="144" t="s">
        <v>228</v>
      </c>
      <c r="B12" s="145"/>
      <c r="C12" s="210"/>
      <c r="D12" s="211"/>
      <c r="E12" s="212"/>
      <c r="F12" s="144" t="s">
        <v>117</v>
      </c>
      <c r="G12" s="145"/>
      <c r="H12" s="143"/>
      <c r="I12" s="143"/>
      <c r="J12" s="143"/>
      <c r="M12" s="112"/>
    </row>
    <row r="13" spans="1:18" ht="18.75" customHeight="1" thickBot="1" x14ac:dyDescent="0.25">
      <c r="A13" s="144" t="s">
        <v>229</v>
      </c>
      <c r="B13" s="145"/>
      <c r="C13" s="204"/>
      <c r="D13" s="205"/>
      <c r="E13" s="206"/>
      <c r="F13" s="144" t="s">
        <v>227</v>
      </c>
      <c r="G13" s="145"/>
      <c r="H13" s="207"/>
      <c r="I13" s="208"/>
      <c r="J13" s="209"/>
      <c r="M13" s="127" t="s">
        <v>238</v>
      </c>
      <c r="N13" s="128"/>
      <c r="O13" s="129"/>
    </row>
    <row r="14" spans="1:18" ht="21.75" customHeight="1" x14ac:dyDescent="0.2">
      <c r="A14" s="90" t="s">
        <v>2</v>
      </c>
      <c r="B14" s="143"/>
      <c r="C14" s="143"/>
      <c r="D14" s="143"/>
      <c r="E14" s="143"/>
      <c r="F14" s="144" t="s">
        <v>118</v>
      </c>
      <c r="G14" s="145"/>
      <c r="H14" s="131"/>
      <c r="I14" s="131"/>
      <c r="J14" s="131"/>
    </row>
    <row r="15" spans="1:18" ht="15" x14ac:dyDescent="0.2">
      <c r="A15" s="45" t="s">
        <v>3</v>
      </c>
      <c r="B15" s="136" t="s">
        <v>4</v>
      </c>
      <c r="C15" s="136"/>
      <c r="D15" s="136"/>
      <c r="E15" s="136"/>
      <c r="F15" s="136"/>
      <c r="G15" s="136"/>
      <c r="H15" s="46" t="s">
        <v>5</v>
      </c>
      <c r="I15" s="46" t="s">
        <v>74</v>
      </c>
      <c r="J15" s="46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9">
        <v>13101</v>
      </c>
      <c r="B16" s="137" t="s">
        <v>167</v>
      </c>
      <c r="C16" s="137"/>
      <c r="D16" s="137"/>
      <c r="E16" s="137"/>
      <c r="F16" s="137"/>
      <c r="G16" s="137"/>
      <c r="H16" s="60">
        <v>132</v>
      </c>
      <c r="I16" s="61"/>
      <c r="J16" s="62">
        <f>H16*I16</f>
        <v>0</v>
      </c>
      <c r="L16" s="154"/>
      <c r="M16" s="152"/>
      <c r="N16" s="152"/>
      <c r="O16" s="152"/>
      <c r="P16" s="152"/>
      <c r="Q16" s="152"/>
      <c r="R16" s="152"/>
    </row>
    <row r="17" spans="1:18" ht="15.75" customHeight="1" x14ac:dyDescent="0.2">
      <c r="A17" s="59">
        <v>13001</v>
      </c>
      <c r="B17" s="153" t="s">
        <v>168</v>
      </c>
      <c r="C17" s="153"/>
      <c r="D17" s="153"/>
      <c r="E17" s="153"/>
      <c r="F17" s="153"/>
      <c r="G17" s="153"/>
      <c r="H17" s="60">
        <v>99</v>
      </c>
      <c r="I17" s="64"/>
      <c r="J17" s="65">
        <f t="shared" ref="J17:J35" si="0">H17*I17</f>
        <v>0</v>
      </c>
      <c r="L17" s="154"/>
      <c r="M17" s="152"/>
      <c r="N17" s="152"/>
      <c r="O17" s="152"/>
      <c r="P17" s="152"/>
      <c r="Q17" s="152"/>
      <c r="R17" s="152"/>
    </row>
    <row r="18" spans="1:18" ht="15.75" customHeight="1" x14ac:dyDescent="0.2">
      <c r="A18" s="59">
        <v>13003</v>
      </c>
      <c r="B18" s="153" t="s">
        <v>169</v>
      </c>
      <c r="C18" s="153"/>
      <c r="D18" s="153"/>
      <c r="E18" s="153"/>
      <c r="F18" s="153"/>
      <c r="G18" s="153"/>
      <c r="H18" s="60">
        <v>99</v>
      </c>
      <c r="I18" s="64"/>
      <c r="J18" s="65">
        <f t="shared" si="0"/>
        <v>0</v>
      </c>
      <c r="L18" s="154"/>
      <c r="M18" s="152"/>
      <c r="N18" s="152"/>
      <c r="O18" s="152"/>
      <c r="P18" s="152"/>
      <c r="Q18" s="152"/>
      <c r="R18" s="152"/>
    </row>
    <row r="19" spans="1:18" ht="15.75" customHeight="1" x14ac:dyDescent="0.2">
      <c r="A19" s="59">
        <v>13005</v>
      </c>
      <c r="B19" s="153" t="s">
        <v>170</v>
      </c>
      <c r="C19" s="153"/>
      <c r="D19" s="153"/>
      <c r="E19" s="153"/>
      <c r="F19" s="153"/>
      <c r="G19" s="153"/>
      <c r="H19" s="60">
        <v>99</v>
      </c>
      <c r="I19" s="64"/>
      <c r="J19" s="65">
        <f t="shared" si="0"/>
        <v>0</v>
      </c>
      <c r="L19" s="154"/>
      <c r="M19" s="152"/>
      <c r="N19" s="152"/>
      <c r="O19" s="152"/>
      <c r="P19" s="152"/>
      <c r="Q19" s="152"/>
      <c r="R19" s="152"/>
    </row>
    <row r="20" spans="1:18" ht="15.75" customHeight="1" x14ac:dyDescent="0.2">
      <c r="A20" s="59">
        <v>13006</v>
      </c>
      <c r="B20" s="153" t="s">
        <v>171</v>
      </c>
      <c r="C20" s="153"/>
      <c r="D20" s="153"/>
      <c r="E20" s="153"/>
      <c r="F20" s="153"/>
      <c r="G20" s="153"/>
      <c r="H20" s="60">
        <v>99</v>
      </c>
      <c r="I20" s="64"/>
      <c r="J20" s="65">
        <f t="shared" si="0"/>
        <v>0</v>
      </c>
      <c r="L20" s="154"/>
      <c r="M20" s="152"/>
      <c r="N20" s="152"/>
      <c r="O20" s="152"/>
      <c r="P20" s="152"/>
      <c r="Q20" s="152"/>
      <c r="R20" s="152"/>
    </row>
    <row r="21" spans="1:18" ht="15" customHeight="1" x14ac:dyDescent="0.2">
      <c r="A21" s="59">
        <v>13009</v>
      </c>
      <c r="B21" s="153" t="s">
        <v>172</v>
      </c>
      <c r="C21" s="153"/>
      <c r="D21" s="153"/>
      <c r="E21" s="153"/>
      <c r="F21" s="153"/>
      <c r="G21" s="153"/>
      <c r="H21" s="60">
        <v>99</v>
      </c>
      <c r="I21" s="64"/>
      <c r="J21" s="65">
        <f t="shared" si="0"/>
        <v>0</v>
      </c>
      <c r="L21" s="154"/>
      <c r="M21" s="152"/>
      <c r="N21" s="152"/>
      <c r="O21" s="152"/>
      <c r="P21" s="152"/>
      <c r="Q21" s="152"/>
      <c r="R21" s="152"/>
    </row>
    <row r="22" spans="1:18" ht="15" x14ac:dyDescent="0.2">
      <c r="A22" s="45" t="s">
        <v>3</v>
      </c>
      <c r="B22" s="136" t="s">
        <v>127</v>
      </c>
      <c r="C22" s="136"/>
      <c r="D22" s="136"/>
      <c r="E22" s="136"/>
      <c r="F22" s="136"/>
      <c r="G22" s="136"/>
      <c r="H22" s="46" t="s">
        <v>5</v>
      </c>
      <c r="I22" s="46" t="s">
        <v>74</v>
      </c>
      <c r="J22" s="46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x14ac:dyDescent="0.2">
      <c r="A23" s="59">
        <v>14201</v>
      </c>
      <c r="B23" s="146" t="s">
        <v>173</v>
      </c>
      <c r="C23" s="146"/>
      <c r="D23" s="146"/>
      <c r="E23" s="146"/>
      <c r="F23" s="146"/>
      <c r="G23" s="146"/>
      <c r="H23" s="66">
        <v>145</v>
      </c>
      <c r="I23" s="64"/>
      <c r="J23" s="65">
        <f t="shared" si="0"/>
        <v>0</v>
      </c>
      <c r="L23" s="152"/>
      <c r="M23" s="152"/>
      <c r="N23" s="152"/>
      <c r="O23" s="152"/>
      <c r="P23" s="152"/>
      <c r="Q23" s="152"/>
      <c r="R23" s="152"/>
    </row>
    <row r="24" spans="1:18" x14ac:dyDescent="0.2">
      <c r="A24" s="59">
        <v>14202</v>
      </c>
      <c r="B24" s="146" t="s">
        <v>174</v>
      </c>
      <c r="C24" s="146"/>
      <c r="D24" s="146"/>
      <c r="E24" s="146"/>
      <c r="F24" s="146"/>
      <c r="G24" s="146"/>
      <c r="H24" s="66">
        <v>155</v>
      </c>
      <c r="I24" s="64"/>
      <c r="J24" s="65">
        <f t="shared" si="0"/>
        <v>0</v>
      </c>
      <c r="L24" s="152"/>
      <c r="M24" s="152"/>
      <c r="N24" s="152"/>
      <c r="O24" s="152"/>
      <c r="P24" s="152"/>
      <c r="Q24" s="152"/>
      <c r="R24" s="152"/>
    </row>
    <row r="25" spans="1:18" x14ac:dyDescent="0.2">
      <c r="A25" s="59">
        <v>14203</v>
      </c>
      <c r="B25" s="146" t="s">
        <v>175</v>
      </c>
      <c r="C25" s="146"/>
      <c r="D25" s="146"/>
      <c r="E25" s="146"/>
      <c r="F25" s="146"/>
      <c r="G25" s="146"/>
      <c r="H25" s="66">
        <v>460</v>
      </c>
      <c r="I25" s="64"/>
      <c r="J25" s="65">
        <f t="shared" si="0"/>
        <v>0</v>
      </c>
      <c r="L25" s="152"/>
      <c r="M25" s="152"/>
      <c r="N25" s="152"/>
      <c r="O25" s="152"/>
      <c r="P25" s="152"/>
      <c r="Q25" s="152"/>
      <c r="R25" s="152"/>
    </row>
    <row r="26" spans="1:18" x14ac:dyDescent="0.2">
      <c r="A26" s="59">
        <v>14215</v>
      </c>
      <c r="B26" s="146" t="s">
        <v>176</v>
      </c>
      <c r="C26" s="146"/>
      <c r="D26" s="146"/>
      <c r="E26" s="146"/>
      <c r="F26" s="146"/>
      <c r="G26" s="146"/>
      <c r="H26" s="60">
        <v>370</v>
      </c>
      <c r="I26" s="64"/>
      <c r="J26" s="65">
        <f t="shared" si="0"/>
        <v>0</v>
      </c>
      <c r="L26" s="152"/>
      <c r="M26" s="152"/>
      <c r="N26" s="152"/>
      <c r="O26" s="152"/>
      <c r="P26" s="152"/>
      <c r="Q26" s="152"/>
      <c r="R26" s="152"/>
    </row>
    <row r="27" spans="1:18" x14ac:dyDescent="0.2">
      <c r="A27" s="59">
        <v>14216</v>
      </c>
      <c r="B27" s="146" t="s">
        <v>177</v>
      </c>
      <c r="C27" s="146"/>
      <c r="D27" s="146"/>
      <c r="E27" s="146"/>
      <c r="F27" s="146"/>
      <c r="G27" s="146"/>
      <c r="H27" s="60">
        <v>460</v>
      </c>
      <c r="I27" s="64"/>
      <c r="J27" s="65">
        <f t="shared" si="0"/>
        <v>0</v>
      </c>
      <c r="L27" s="152"/>
      <c r="M27" s="152"/>
      <c r="N27" s="152"/>
      <c r="O27" s="152"/>
      <c r="P27" s="152"/>
      <c r="Q27" s="152"/>
      <c r="R27" s="152"/>
    </row>
    <row r="28" spans="1:18" x14ac:dyDescent="0.2">
      <c r="A28" s="59">
        <v>14217</v>
      </c>
      <c r="B28" s="146" t="s">
        <v>178</v>
      </c>
      <c r="C28" s="146"/>
      <c r="D28" s="146"/>
      <c r="E28" s="146"/>
      <c r="F28" s="146"/>
      <c r="G28" s="146"/>
      <c r="H28" s="60">
        <v>460</v>
      </c>
      <c r="I28" s="64"/>
      <c r="J28" s="65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x14ac:dyDescent="0.2">
      <c r="A29" s="59">
        <v>14224</v>
      </c>
      <c r="B29" s="146" t="s">
        <v>179</v>
      </c>
      <c r="C29" s="146"/>
      <c r="D29" s="146"/>
      <c r="E29" s="146"/>
      <c r="F29" s="146"/>
      <c r="G29" s="146"/>
      <c r="H29" s="60">
        <v>430</v>
      </c>
      <c r="I29" s="64"/>
      <c r="J29" s="65">
        <f t="shared" si="0"/>
        <v>0</v>
      </c>
      <c r="L29" s="152"/>
      <c r="M29" s="152"/>
      <c r="N29" s="152"/>
      <c r="O29" s="152"/>
      <c r="P29" s="155"/>
      <c r="Q29" s="152"/>
      <c r="R29" s="152"/>
    </row>
    <row r="30" spans="1:18" x14ac:dyDescent="0.2">
      <c r="A30" s="59">
        <v>14308</v>
      </c>
      <c r="B30" s="146" t="s">
        <v>180</v>
      </c>
      <c r="C30" s="146"/>
      <c r="D30" s="146"/>
      <c r="E30" s="146"/>
      <c r="F30" s="146"/>
      <c r="G30" s="146"/>
      <c r="H30" s="66">
        <v>650</v>
      </c>
      <c r="I30" s="64"/>
      <c r="J30" s="65">
        <f t="shared" si="0"/>
        <v>0</v>
      </c>
      <c r="L30" s="152"/>
      <c r="M30" s="152"/>
      <c r="N30" s="152"/>
      <c r="O30" s="152"/>
      <c r="P30" s="155"/>
      <c r="Q30" s="152"/>
      <c r="R30" s="152"/>
    </row>
    <row r="31" spans="1:18" x14ac:dyDescent="0.2">
      <c r="A31" s="59">
        <v>14204</v>
      </c>
      <c r="B31" s="146" t="s">
        <v>181</v>
      </c>
      <c r="C31" s="146"/>
      <c r="D31" s="146"/>
      <c r="E31" s="146"/>
      <c r="F31" s="146"/>
      <c r="G31" s="146"/>
      <c r="H31" s="66">
        <v>360</v>
      </c>
      <c r="I31" s="64"/>
      <c r="J31" s="65">
        <f t="shared" si="0"/>
        <v>0</v>
      </c>
      <c r="L31" s="152"/>
      <c r="M31" s="152"/>
      <c r="N31" s="152"/>
      <c r="O31" s="152"/>
      <c r="P31" s="155"/>
      <c r="Q31" s="152"/>
      <c r="R31" s="152"/>
    </row>
    <row r="32" spans="1:18" x14ac:dyDescent="0.2">
      <c r="A32" s="67">
        <v>14318</v>
      </c>
      <c r="B32" s="151" t="s">
        <v>182</v>
      </c>
      <c r="C32" s="151"/>
      <c r="D32" s="151"/>
      <c r="E32" s="151"/>
      <c r="F32" s="151"/>
      <c r="G32" s="151"/>
      <c r="H32" s="60">
        <v>395</v>
      </c>
      <c r="I32" s="64"/>
      <c r="J32" s="65">
        <f t="shared" si="0"/>
        <v>0</v>
      </c>
      <c r="L32" s="152"/>
      <c r="M32" s="152"/>
      <c r="N32" s="152"/>
      <c r="O32" s="152"/>
      <c r="P32" s="155"/>
      <c r="Q32" s="152"/>
      <c r="R32" s="152"/>
    </row>
    <row r="33" spans="1:18" x14ac:dyDescent="0.2">
      <c r="A33" s="59">
        <v>14221</v>
      </c>
      <c r="B33" s="146" t="s">
        <v>183</v>
      </c>
      <c r="C33" s="146"/>
      <c r="D33" s="146"/>
      <c r="E33" s="146"/>
      <c r="F33" s="146"/>
      <c r="G33" s="146"/>
      <c r="H33" s="60">
        <v>275</v>
      </c>
      <c r="I33" s="64"/>
      <c r="J33" s="65">
        <f t="shared" si="0"/>
        <v>0</v>
      </c>
      <c r="L33" s="152"/>
      <c r="M33" s="152"/>
      <c r="N33" s="152"/>
      <c r="O33" s="152"/>
      <c r="P33" s="155"/>
      <c r="Q33" s="152"/>
      <c r="R33" s="152"/>
    </row>
    <row r="34" spans="1:18" x14ac:dyDescent="0.2">
      <c r="A34" s="59">
        <v>14222</v>
      </c>
      <c r="B34" s="146" t="s">
        <v>184</v>
      </c>
      <c r="C34" s="146"/>
      <c r="D34" s="146"/>
      <c r="E34" s="146"/>
      <c r="F34" s="146"/>
      <c r="G34" s="146"/>
      <c r="H34" s="60">
        <v>125</v>
      </c>
      <c r="I34" s="64"/>
      <c r="J34" s="65">
        <f t="shared" si="0"/>
        <v>0</v>
      </c>
      <c r="L34" s="152"/>
      <c r="M34" s="152"/>
      <c r="N34" s="152"/>
      <c r="O34" s="152"/>
      <c r="P34" s="152"/>
      <c r="Q34" s="152"/>
      <c r="R34" s="152"/>
    </row>
    <row r="35" spans="1:18" x14ac:dyDescent="0.2">
      <c r="A35" s="67">
        <v>14223</v>
      </c>
      <c r="B35" s="146" t="s">
        <v>185</v>
      </c>
      <c r="C35" s="146"/>
      <c r="D35" s="146"/>
      <c r="E35" s="146"/>
      <c r="F35" s="146"/>
      <c r="G35" s="146"/>
      <c r="H35" s="60">
        <v>195</v>
      </c>
      <c r="I35" s="64"/>
      <c r="J35" s="65">
        <f t="shared" si="0"/>
        <v>0</v>
      </c>
      <c r="L35" s="152"/>
      <c r="M35" s="152"/>
      <c r="N35" s="152"/>
      <c r="O35" s="152"/>
      <c r="P35" s="152"/>
      <c r="Q35" s="152"/>
      <c r="R35" s="152"/>
    </row>
    <row r="36" spans="1:18" x14ac:dyDescent="0.2">
      <c r="A36" s="67">
        <v>14214</v>
      </c>
      <c r="B36" s="146" t="s">
        <v>186</v>
      </c>
      <c r="C36" s="146"/>
      <c r="D36" s="146"/>
      <c r="E36" s="146"/>
      <c r="F36" s="146"/>
      <c r="G36" s="146"/>
      <c r="H36" s="60">
        <v>210</v>
      </c>
      <c r="I36" s="64"/>
      <c r="J36" s="65">
        <f>H36*I36</f>
        <v>0</v>
      </c>
      <c r="L36" s="152"/>
      <c r="M36" s="152"/>
      <c r="N36" s="152"/>
      <c r="O36" s="152"/>
      <c r="P36" s="152"/>
      <c r="Q36" s="152"/>
      <c r="R36" s="152"/>
    </row>
    <row r="37" spans="1:18" x14ac:dyDescent="0.2">
      <c r="A37" s="67">
        <v>12024</v>
      </c>
      <c r="B37" s="147" t="s">
        <v>187</v>
      </c>
      <c r="C37" s="148"/>
      <c r="D37" s="148"/>
      <c r="E37" s="148"/>
      <c r="F37" s="148"/>
      <c r="G37" s="149"/>
      <c r="H37" s="60">
        <v>85</v>
      </c>
      <c r="I37" s="64"/>
      <c r="J37" s="65">
        <f>H37*I37</f>
        <v>0</v>
      </c>
      <c r="L37" s="63"/>
      <c r="M37" s="63"/>
      <c r="N37" s="63"/>
      <c r="O37" s="63"/>
      <c r="P37" s="63"/>
      <c r="Q37" s="63"/>
      <c r="R37" s="63"/>
    </row>
    <row r="38" spans="1:18" x14ac:dyDescent="0.2">
      <c r="A38" s="67">
        <v>12021</v>
      </c>
      <c r="B38" s="147" t="s">
        <v>188</v>
      </c>
      <c r="C38" s="148"/>
      <c r="D38" s="148"/>
      <c r="E38" s="148"/>
      <c r="F38" s="148"/>
      <c r="G38" s="149"/>
      <c r="H38" s="60">
        <v>85</v>
      </c>
      <c r="I38" s="64"/>
      <c r="J38" s="65">
        <f>H38*I38</f>
        <v>0</v>
      </c>
      <c r="L38" s="63"/>
      <c r="M38" s="63"/>
      <c r="N38" s="63"/>
      <c r="O38" s="63"/>
      <c r="P38" s="63"/>
      <c r="Q38" s="63"/>
      <c r="R38" s="63"/>
    </row>
    <row r="39" spans="1:18" ht="15" x14ac:dyDescent="0.2">
      <c r="A39" s="45" t="s">
        <v>3</v>
      </c>
      <c r="B39" s="136" t="s">
        <v>88</v>
      </c>
      <c r="C39" s="136"/>
      <c r="D39" s="136"/>
      <c r="E39" s="136"/>
      <c r="F39" s="136"/>
      <c r="G39" s="136"/>
      <c r="H39" s="46" t="s">
        <v>5</v>
      </c>
      <c r="I39" s="46" t="s">
        <v>74</v>
      </c>
      <c r="J39" s="46" t="s">
        <v>87</v>
      </c>
      <c r="L39" s="46">
        <v>14007</v>
      </c>
      <c r="M39" s="46">
        <v>14033</v>
      </c>
      <c r="N39" s="46">
        <v>14307</v>
      </c>
      <c r="O39" s="46">
        <v>14304</v>
      </c>
      <c r="P39" s="46">
        <v>14301</v>
      </c>
      <c r="Q39" s="46">
        <v>14300</v>
      </c>
      <c r="R39" s="46">
        <v>14302</v>
      </c>
    </row>
    <row r="40" spans="1:18" x14ac:dyDescent="0.2">
      <c r="A40" s="59">
        <v>14007</v>
      </c>
      <c r="B40" s="150" t="s">
        <v>189</v>
      </c>
      <c r="C40" s="150"/>
      <c r="D40" s="150"/>
      <c r="E40" s="150"/>
      <c r="F40" s="150"/>
      <c r="G40" s="150"/>
      <c r="H40" s="60">
        <v>995</v>
      </c>
      <c r="I40" s="64"/>
      <c r="J40" s="65">
        <f>H40*I40</f>
        <v>0</v>
      </c>
      <c r="L40" s="152"/>
      <c r="M40" s="152"/>
      <c r="N40" s="152"/>
      <c r="O40" s="152"/>
      <c r="P40" s="152"/>
      <c r="Q40" s="152"/>
      <c r="R40" s="152"/>
    </row>
    <row r="41" spans="1:18" x14ac:dyDescent="0.2">
      <c r="A41" s="59">
        <v>14033</v>
      </c>
      <c r="B41" s="150" t="s">
        <v>190</v>
      </c>
      <c r="C41" s="150"/>
      <c r="D41" s="150"/>
      <c r="E41" s="150"/>
      <c r="F41" s="150"/>
      <c r="G41" s="150"/>
      <c r="H41" s="60">
        <v>995</v>
      </c>
      <c r="I41" s="64"/>
      <c r="J41" s="65">
        <f>H41*I41</f>
        <v>0</v>
      </c>
      <c r="L41" s="152"/>
      <c r="M41" s="152"/>
      <c r="N41" s="152"/>
      <c r="O41" s="152"/>
      <c r="P41" s="152"/>
      <c r="Q41" s="152"/>
      <c r="R41" s="152"/>
    </row>
    <row r="42" spans="1:18" ht="15" x14ac:dyDescent="0.2">
      <c r="A42" s="45" t="s">
        <v>3</v>
      </c>
      <c r="B42" s="136" t="s">
        <v>93</v>
      </c>
      <c r="C42" s="136"/>
      <c r="D42" s="136"/>
      <c r="E42" s="136"/>
      <c r="F42" s="136"/>
      <c r="G42" s="136"/>
      <c r="H42" s="46" t="s">
        <v>5</v>
      </c>
      <c r="I42" s="46" t="s">
        <v>74</v>
      </c>
      <c r="J42" s="46" t="s">
        <v>87</v>
      </c>
      <c r="L42" s="152"/>
      <c r="M42" s="152"/>
      <c r="N42" s="152"/>
      <c r="O42" s="152"/>
      <c r="P42" s="152"/>
      <c r="Q42" s="152"/>
      <c r="R42" s="152"/>
    </row>
    <row r="43" spans="1:18" x14ac:dyDescent="0.2">
      <c r="A43" s="59">
        <v>14307</v>
      </c>
      <c r="B43" s="150" t="s">
        <v>191</v>
      </c>
      <c r="C43" s="150"/>
      <c r="D43" s="150"/>
      <c r="E43" s="150"/>
      <c r="F43" s="150"/>
      <c r="G43" s="150"/>
      <c r="H43" s="60">
        <v>140</v>
      </c>
      <c r="I43" s="64"/>
      <c r="J43" s="65">
        <f t="shared" ref="J43:J50" si="1">H43*I43</f>
        <v>0</v>
      </c>
      <c r="L43" s="152"/>
      <c r="M43" s="152"/>
      <c r="N43" s="152"/>
      <c r="O43" s="152"/>
      <c r="P43" s="152"/>
      <c r="Q43" s="152"/>
      <c r="R43" s="152"/>
    </row>
    <row r="44" spans="1:18" x14ac:dyDescent="0.2">
      <c r="A44" s="59">
        <v>14304</v>
      </c>
      <c r="B44" s="150" t="s">
        <v>192</v>
      </c>
      <c r="C44" s="150"/>
      <c r="D44" s="150"/>
      <c r="E44" s="150"/>
      <c r="F44" s="150"/>
      <c r="G44" s="150"/>
      <c r="H44" s="60">
        <v>150</v>
      </c>
      <c r="I44" s="64"/>
      <c r="J44" s="65">
        <f t="shared" si="1"/>
        <v>0</v>
      </c>
      <c r="L44" s="152"/>
      <c r="M44" s="152"/>
      <c r="N44" s="152"/>
      <c r="O44" s="152"/>
      <c r="P44" s="152"/>
      <c r="Q44" s="152"/>
      <c r="R44" s="152"/>
    </row>
    <row r="45" spans="1:18" x14ac:dyDescent="0.2">
      <c r="A45" s="59">
        <v>14305</v>
      </c>
      <c r="B45" s="150" t="s">
        <v>193</v>
      </c>
      <c r="C45" s="150"/>
      <c r="D45" s="150"/>
      <c r="E45" s="150"/>
      <c r="F45" s="150"/>
      <c r="G45" s="150"/>
      <c r="H45" s="60">
        <v>295</v>
      </c>
      <c r="I45" s="64"/>
      <c r="J45" s="65">
        <f t="shared" si="1"/>
        <v>0</v>
      </c>
      <c r="L45" s="55">
        <v>14509</v>
      </c>
      <c r="M45" s="55">
        <v>14305</v>
      </c>
      <c r="N45" s="55">
        <v>14324</v>
      </c>
      <c r="O45" s="55">
        <v>14322</v>
      </c>
      <c r="P45" s="55"/>
      <c r="Q45" s="55"/>
      <c r="R45" s="55"/>
    </row>
    <row r="46" spans="1:18" x14ac:dyDescent="0.2">
      <c r="A46" s="59">
        <v>14324</v>
      </c>
      <c r="B46" s="147" t="s">
        <v>194</v>
      </c>
      <c r="C46" s="148"/>
      <c r="D46" s="148"/>
      <c r="E46" s="148"/>
      <c r="F46" s="148"/>
      <c r="G46" s="149"/>
      <c r="H46" s="60">
        <v>395</v>
      </c>
      <c r="I46" s="64"/>
      <c r="J46" s="65">
        <f t="shared" si="1"/>
        <v>0</v>
      </c>
      <c r="L46" s="68"/>
      <c r="M46" s="68"/>
      <c r="N46" s="68"/>
      <c r="O46" s="159" t="e" vm="1">
        <v>#VALUE!</v>
      </c>
      <c r="P46" s="68"/>
      <c r="Q46" s="68"/>
      <c r="R46" s="68"/>
    </row>
    <row r="47" spans="1:18" x14ac:dyDescent="0.2">
      <c r="A47" s="59">
        <v>14322</v>
      </c>
      <c r="B47" s="114" t="s">
        <v>242</v>
      </c>
      <c r="C47" s="115"/>
      <c r="D47" s="115"/>
      <c r="E47" s="115"/>
      <c r="F47" s="115"/>
      <c r="G47" s="116"/>
      <c r="H47" s="60">
        <v>250</v>
      </c>
      <c r="I47" s="64"/>
      <c r="J47" s="65">
        <f t="shared" si="1"/>
        <v>0</v>
      </c>
      <c r="L47" s="120"/>
      <c r="M47" s="120"/>
      <c r="N47" s="120"/>
      <c r="O47" s="159"/>
      <c r="P47" s="120"/>
      <c r="Q47" s="120"/>
      <c r="R47" s="120"/>
    </row>
    <row r="48" spans="1:18" x14ac:dyDescent="0.2">
      <c r="A48" s="59">
        <v>14301</v>
      </c>
      <c r="B48" s="150" t="s">
        <v>195</v>
      </c>
      <c r="C48" s="150"/>
      <c r="D48" s="150"/>
      <c r="E48" s="150"/>
      <c r="F48" s="150"/>
      <c r="G48" s="150"/>
      <c r="H48" s="60">
        <v>499</v>
      </c>
      <c r="I48" s="64"/>
      <c r="J48" s="65">
        <f t="shared" si="1"/>
        <v>0</v>
      </c>
      <c r="L48" s="156"/>
      <c r="M48" s="156"/>
      <c r="N48" s="156"/>
      <c r="O48" s="159"/>
      <c r="P48" s="186"/>
      <c r="Q48" s="186"/>
      <c r="R48" s="186"/>
    </row>
    <row r="49" spans="1:18" x14ac:dyDescent="0.2">
      <c r="A49" s="67">
        <v>14300</v>
      </c>
      <c r="B49" s="150" t="s">
        <v>196</v>
      </c>
      <c r="C49" s="150"/>
      <c r="D49" s="150"/>
      <c r="E49" s="150"/>
      <c r="F49" s="150"/>
      <c r="G49" s="150"/>
      <c r="H49" s="60">
        <v>499</v>
      </c>
      <c r="I49" s="64"/>
      <c r="J49" s="65">
        <f t="shared" si="1"/>
        <v>0</v>
      </c>
      <c r="L49" s="157"/>
      <c r="M49" s="157"/>
      <c r="N49" s="157"/>
      <c r="O49" s="159"/>
      <c r="P49" s="186"/>
      <c r="Q49" s="186"/>
      <c r="R49" s="186"/>
    </row>
    <row r="50" spans="1:18" x14ac:dyDescent="0.2">
      <c r="A50" s="67">
        <v>14302</v>
      </c>
      <c r="B50" s="150" t="s">
        <v>197</v>
      </c>
      <c r="C50" s="150"/>
      <c r="D50" s="150"/>
      <c r="E50" s="150"/>
      <c r="F50" s="150"/>
      <c r="G50" s="150"/>
      <c r="H50" s="60">
        <v>675</v>
      </c>
      <c r="I50" s="64"/>
      <c r="J50" s="65">
        <f t="shared" si="1"/>
        <v>0</v>
      </c>
      <c r="L50" s="157"/>
      <c r="M50" s="157"/>
      <c r="N50" s="157"/>
      <c r="O50" s="159"/>
      <c r="P50" s="186"/>
      <c r="Q50" s="186"/>
      <c r="R50" s="186"/>
    </row>
    <row r="51" spans="1:18" x14ac:dyDescent="0.2">
      <c r="A51" s="67">
        <v>14509</v>
      </c>
      <c r="B51" s="150" t="s">
        <v>198</v>
      </c>
      <c r="C51" s="150"/>
      <c r="D51" s="150"/>
      <c r="E51" s="150"/>
      <c r="F51" s="150"/>
      <c r="G51" s="150"/>
      <c r="H51" s="60">
        <v>865</v>
      </c>
      <c r="I51" s="64"/>
      <c r="J51" s="65">
        <f>H51*I51</f>
        <v>0</v>
      </c>
      <c r="L51" s="158"/>
      <c r="M51" s="158"/>
      <c r="N51" s="158"/>
      <c r="O51" s="160"/>
      <c r="P51" s="187"/>
      <c r="Q51" s="187"/>
      <c r="R51" s="187"/>
    </row>
    <row r="52" spans="1:18" x14ac:dyDescent="0.2">
      <c r="A52" s="67">
        <v>14511</v>
      </c>
      <c r="B52" s="150" t="s">
        <v>199</v>
      </c>
      <c r="C52" s="150"/>
      <c r="D52" s="150"/>
      <c r="E52" s="150"/>
      <c r="F52" s="150"/>
      <c r="G52" s="150"/>
      <c r="H52" s="60">
        <v>865</v>
      </c>
      <c r="I52" s="64"/>
      <c r="J52" s="65">
        <f t="shared" ref="J52:J93" si="2">H52*I52</f>
        <v>0</v>
      </c>
      <c r="L52" s="69">
        <v>14003</v>
      </c>
      <c r="M52" s="69">
        <v>17200</v>
      </c>
      <c r="N52" s="69">
        <v>15020</v>
      </c>
      <c r="O52" s="69">
        <v>15030</v>
      </c>
      <c r="P52" s="69">
        <v>14000</v>
      </c>
      <c r="Q52" s="69">
        <v>14001</v>
      </c>
      <c r="R52" s="69"/>
    </row>
    <row r="53" spans="1:18" ht="15" x14ac:dyDescent="0.2">
      <c r="A53" s="45" t="s">
        <v>3</v>
      </c>
      <c r="B53" s="161" t="s">
        <v>131</v>
      </c>
      <c r="C53" s="161"/>
      <c r="D53" s="161"/>
      <c r="E53" s="161"/>
      <c r="F53" s="161"/>
      <c r="G53" s="161"/>
      <c r="H53" s="54" t="s">
        <v>5</v>
      </c>
      <c r="I53" s="54" t="s">
        <v>6</v>
      </c>
      <c r="J53" s="46" t="s">
        <v>87</v>
      </c>
      <c r="L53" s="185"/>
      <c r="M53" s="191"/>
      <c r="N53" s="193"/>
      <c r="O53" s="196"/>
      <c r="P53" s="124" t="e" vm="2">
        <v>#VALUE!</v>
      </c>
      <c r="Q53" s="196"/>
      <c r="R53" s="185"/>
    </row>
    <row r="54" spans="1:18" x14ac:dyDescent="0.2">
      <c r="A54" s="59">
        <v>14003</v>
      </c>
      <c r="B54" s="146" t="s">
        <v>200</v>
      </c>
      <c r="C54" s="146"/>
      <c r="D54" s="146"/>
      <c r="E54" s="146"/>
      <c r="F54" s="146"/>
      <c r="G54" s="146"/>
      <c r="H54" s="66">
        <v>595</v>
      </c>
      <c r="I54" s="64"/>
      <c r="J54" s="65">
        <f t="shared" si="2"/>
        <v>0</v>
      </c>
      <c r="L54" s="186"/>
      <c r="M54" s="192"/>
      <c r="N54" s="194"/>
      <c r="O54" s="157"/>
      <c r="P54" s="125"/>
      <c r="Q54" s="157"/>
      <c r="R54" s="186"/>
    </row>
    <row r="55" spans="1:18" x14ac:dyDescent="0.2">
      <c r="A55" s="59">
        <v>17200</v>
      </c>
      <c r="B55" s="146" t="s">
        <v>251</v>
      </c>
      <c r="C55" s="146"/>
      <c r="D55" s="146"/>
      <c r="E55" s="146"/>
      <c r="F55" s="146"/>
      <c r="G55" s="146"/>
      <c r="H55" s="66">
        <v>750</v>
      </c>
      <c r="I55" s="64"/>
      <c r="J55" s="65">
        <f t="shared" si="2"/>
        <v>0</v>
      </c>
      <c r="L55" s="186"/>
      <c r="M55" s="192"/>
      <c r="N55" s="194"/>
      <c r="O55" s="157"/>
      <c r="P55" s="125"/>
      <c r="Q55" s="157"/>
      <c r="R55" s="186"/>
    </row>
    <row r="56" spans="1:18" x14ac:dyDescent="0.2">
      <c r="A56" s="59">
        <v>15020</v>
      </c>
      <c r="B56" s="146" t="s">
        <v>201</v>
      </c>
      <c r="C56" s="146"/>
      <c r="D56" s="146"/>
      <c r="E56" s="146"/>
      <c r="F56" s="146"/>
      <c r="G56" s="146"/>
      <c r="H56" s="66">
        <v>1050</v>
      </c>
      <c r="I56" s="64"/>
      <c r="J56" s="65">
        <f t="shared" si="2"/>
        <v>0</v>
      </c>
      <c r="L56" s="186"/>
      <c r="M56" s="192"/>
      <c r="N56" s="194"/>
      <c r="O56" s="157"/>
      <c r="P56" s="125"/>
      <c r="Q56" s="157"/>
      <c r="R56" s="186"/>
    </row>
    <row r="57" spans="1:18" x14ac:dyDescent="0.2">
      <c r="A57" s="59">
        <v>15030</v>
      </c>
      <c r="B57" s="162" t="s">
        <v>202</v>
      </c>
      <c r="C57" s="162"/>
      <c r="D57" s="162"/>
      <c r="E57" s="162"/>
      <c r="F57" s="162"/>
      <c r="G57" s="162"/>
      <c r="H57" s="66">
        <v>1050</v>
      </c>
      <c r="I57" s="64"/>
      <c r="J57" s="65">
        <f t="shared" si="2"/>
        <v>0</v>
      </c>
      <c r="L57" s="186"/>
      <c r="M57" s="192"/>
      <c r="N57" s="195"/>
      <c r="O57" s="197"/>
      <c r="P57" s="125"/>
      <c r="Q57" s="197"/>
      <c r="R57" s="186"/>
    </row>
    <row r="58" spans="1:18" x14ac:dyDescent="0.2">
      <c r="A58" s="59">
        <v>14000</v>
      </c>
      <c r="B58" s="147" t="s">
        <v>203</v>
      </c>
      <c r="C58" s="148"/>
      <c r="D58" s="148"/>
      <c r="E58" s="148"/>
      <c r="F58" s="148"/>
      <c r="G58" s="149"/>
      <c r="H58" s="66">
        <v>595</v>
      </c>
      <c r="I58" s="64"/>
      <c r="J58" s="65">
        <f t="shared" si="2"/>
        <v>0</v>
      </c>
      <c r="L58" s="70"/>
      <c r="M58" s="71"/>
      <c r="N58" s="71"/>
      <c r="O58" s="70"/>
      <c r="P58" s="125"/>
      <c r="Q58" s="70"/>
      <c r="R58" s="186"/>
    </row>
    <row r="59" spans="1:18" s="78" customFormat="1" x14ac:dyDescent="0.2">
      <c r="A59" s="72">
        <v>14001</v>
      </c>
      <c r="B59" s="188" t="s">
        <v>204</v>
      </c>
      <c r="C59" s="189"/>
      <c r="D59" s="189"/>
      <c r="E59" s="189"/>
      <c r="F59" s="189"/>
      <c r="G59" s="190"/>
      <c r="H59" s="73">
        <v>425</v>
      </c>
      <c r="I59" s="64"/>
      <c r="J59" s="74">
        <f t="shared" si="2"/>
        <v>0</v>
      </c>
      <c r="K59" s="75"/>
      <c r="L59" s="76"/>
      <c r="M59" s="77"/>
      <c r="N59" s="77"/>
      <c r="O59" s="76"/>
      <c r="P59" s="126"/>
      <c r="Q59" s="76"/>
      <c r="R59" s="187"/>
    </row>
    <row r="60" spans="1:18" ht="15" x14ac:dyDescent="0.2">
      <c r="A60" s="45" t="s">
        <v>3</v>
      </c>
      <c r="B60" s="161" t="s">
        <v>233</v>
      </c>
      <c r="C60" s="161"/>
      <c r="D60" s="161"/>
      <c r="E60" s="161"/>
      <c r="F60" s="161"/>
      <c r="G60" s="161"/>
      <c r="H60" s="54" t="s">
        <v>5</v>
      </c>
      <c r="I60" s="54" t="s">
        <v>6</v>
      </c>
      <c r="J60" s="46" t="s">
        <v>87</v>
      </c>
      <c r="L60" s="56">
        <v>18101</v>
      </c>
      <c r="M60" s="56">
        <v>18117</v>
      </c>
      <c r="N60" s="56">
        <v>18121</v>
      </c>
      <c r="O60" s="56">
        <v>18105</v>
      </c>
      <c r="P60" s="56">
        <v>18115</v>
      </c>
      <c r="Q60" s="56"/>
      <c r="R60" s="56"/>
    </row>
    <row r="61" spans="1:18" x14ac:dyDescent="0.2">
      <c r="A61" s="59">
        <v>18101</v>
      </c>
      <c r="B61" s="146" t="s">
        <v>205</v>
      </c>
      <c r="C61" s="146"/>
      <c r="D61" s="146"/>
      <c r="E61" s="146"/>
      <c r="F61" s="146"/>
      <c r="G61" s="146"/>
      <c r="H61" s="66">
        <v>265</v>
      </c>
      <c r="I61" s="64"/>
      <c r="J61" s="65">
        <f t="shared" si="2"/>
        <v>0</v>
      </c>
      <c r="L61" s="152"/>
      <c r="M61" s="152"/>
      <c r="N61" s="152"/>
      <c r="O61" s="152"/>
      <c r="P61" s="152"/>
      <c r="Q61" s="152"/>
      <c r="R61" s="152"/>
    </row>
    <row r="62" spans="1:18" x14ac:dyDescent="0.2">
      <c r="A62" s="59">
        <v>18117</v>
      </c>
      <c r="B62" s="146" t="s">
        <v>206</v>
      </c>
      <c r="C62" s="146"/>
      <c r="D62" s="146"/>
      <c r="E62" s="146"/>
      <c r="F62" s="146"/>
      <c r="G62" s="146"/>
      <c r="H62" s="66">
        <v>360</v>
      </c>
      <c r="I62" s="64"/>
      <c r="J62" s="65">
        <f t="shared" si="2"/>
        <v>0</v>
      </c>
      <c r="L62" s="152"/>
      <c r="M62" s="152"/>
      <c r="N62" s="152"/>
      <c r="O62" s="152"/>
      <c r="P62" s="152"/>
      <c r="Q62" s="152"/>
      <c r="R62" s="152"/>
    </row>
    <row r="63" spans="1:18" x14ac:dyDescent="0.2">
      <c r="A63" s="59">
        <v>18121</v>
      </c>
      <c r="B63" s="162" t="s">
        <v>163</v>
      </c>
      <c r="C63" s="146"/>
      <c r="D63" s="146"/>
      <c r="E63" s="146"/>
      <c r="F63" s="146"/>
      <c r="G63" s="146"/>
      <c r="H63" s="66">
        <v>850</v>
      </c>
      <c r="I63" s="64"/>
      <c r="J63" s="65">
        <f t="shared" si="2"/>
        <v>0</v>
      </c>
      <c r="L63" s="152"/>
      <c r="M63" s="152"/>
      <c r="N63" s="152"/>
      <c r="O63" s="152"/>
      <c r="P63" s="152"/>
      <c r="Q63" s="152"/>
      <c r="R63" s="152"/>
    </row>
    <row r="64" spans="1:18" x14ac:dyDescent="0.2">
      <c r="A64" s="59"/>
      <c r="B64" s="162"/>
      <c r="C64" s="162"/>
      <c r="D64" s="162"/>
      <c r="E64" s="162"/>
      <c r="F64" s="162"/>
      <c r="G64" s="162"/>
      <c r="H64" s="66"/>
      <c r="I64" s="64"/>
      <c r="J64" s="65">
        <f t="shared" si="2"/>
        <v>0</v>
      </c>
      <c r="L64" s="152"/>
      <c r="M64" s="152"/>
      <c r="N64" s="152"/>
      <c r="O64" s="152"/>
      <c r="P64" s="152"/>
      <c r="Q64" s="152"/>
      <c r="R64" s="152"/>
    </row>
    <row r="65" spans="1:18" x14ac:dyDescent="0.2">
      <c r="A65" s="59"/>
      <c r="B65" s="146"/>
      <c r="C65" s="146"/>
      <c r="D65" s="146"/>
      <c r="E65" s="146"/>
      <c r="F65" s="146"/>
      <c r="G65" s="146"/>
      <c r="H65" s="66"/>
      <c r="I65" s="64"/>
      <c r="J65" s="65">
        <f t="shared" si="2"/>
        <v>0</v>
      </c>
      <c r="L65" s="152"/>
      <c r="M65" s="152"/>
      <c r="N65" s="152"/>
      <c r="O65" s="152"/>
      <c r="P65" s="152"/>
      <c r="Q65" s="152"/>
      <c r="R65" s="152"/>
    </row>
    <row r="66" spans="1:18" x14ac:dyDescent="0.2">
      <c r="A66" s="59"/>
      <c r="B66" s="162"/>
      <c r="C66" s="146"/>
      <c r="D66" s="146"/>
      <c r="E66" s="146"/>
      <c r="F66" s="146"/>
      <c r="G66" s="146"/>
      <c r="H66" s="66"/>
      <c r="I66" s="64"/>
      <c r="J66" s="65">
        <f t="shared" si="2"/>
        <v>0</v>
      </c>
      <c r="L66" s="152"/>
      <c r="M66" s="152"/>
      <c r="N66" s="152"/>
      <c r="O66" s="152"/>
      <c r="P66" s="152"/>
      <c r="Q66" s="152"/>
      <c r="R66" s="152"/>
    </row>
    <row r="67" spans="1:18" x14ac:dyDescent="0.2">
      <c r="A67" s="59"/>
      <c r="B67" s="146"/>
      <c r="C67" s="146"/>
      <c r="D67" s="146"/>
      <c r="E67" s="146"/>
      <c r="F67" s="146"/>
      <c r="G67" s="146"/>
      <c r="H67" s="66"/>
      <c r="I67" s="64"/>
      <c r="J67" s="65">
        <f t="shared" si="2"/>
        <v>0</v>
      </c>
      <c r="L67" s="152"/>
      <c r="M67" s="152"/>
      <c r="N67" s="152"/>
      <c r="O67" s="152"/>
      <c r="P67" s="152"/>
      <c r="Q67" s="152"/>
      <c r="R67" s="152"/>
    </row>
    <row r="68" spans="1:18" x14ac:dyDescent="0.2">
      <c r="A68" s="59"/>
      <c r="B68" s="146"/>
      <c r="C68" s="146"/>
      <c r="D68" s="146"/>
      <c r="E68" s="146"/>
      <c r="F68" s="146"/>
      <c r="G68" s="146"/>
      <c r="H68" s="66"/>
      <c r="I68" s="64"/>
      <c r="J68" s="65">
        <f t="shared" si="2"/>
        <v>0</v>
      </c>
      <c r="L68" s="152"/>
      <c r="M68" s="152"/>
      <c r="N68" s="152"/>
      <c r="O68" s="152"/>
      <c r="P68" s="152"/>
      <c r="Q68" s="152"/>
      <c r="R68" s="152"/>
    </row>
    <row r="69" spans="1:18" ht="15" x14ac:dyDescent="0.2">
      <c r="A69" s="45" t="s">
        <v>3</v>
      </c>
      <c r="B69" s="161" t="s">
        <v>9</v>
      </c>
      <c r="C69" s="161"/>
      <c r="D69" s="161"/>
      <c r="E69" s="161"/>
      <c r="F69" s="161"/>
      <c r="G69" s="161"/>
      <c r="H69" s="54" t="s">
        <v>5</v>
      </c>
      <c r="I69" s="54" t="s">
        <v>6</v>
      </c>
      <c r="J69" s="46" t="s">
        <v>87</v>
      </c>
      <c r="L69" s="46" t="s">
        <v>101</v>
      </c>
      <c r="M69" s="46" t="s">
        <v>100</v>
      </c>
      <c r="N69" s="46" t="s">
        <v>155</v>
      </c>
      <c r="O69" s="46">
        <v>19002</v>
      </c>
      <c r="P69" s="46">
        <v>14606</v>
      </c>
      <c r="Q69" s="46"/>
      <c r="R69" s="46"/>
    </row>
    <row r="70" spans="1:18" x14ac:dyDescent="0.2">
      <c r="A70" s="79">
        <v>14105</v>
      </c>
      <c r="B70" s="163" t="s">
        <v>207</v>
      </c>
      <c r="C70" s="163"/>
      <c r="D70" s="163"/>
      <c r="E70" s="163"/>
      <c r="F70" s="163"/>
      <c r="G70" s="163"/>
      <c r="H70" s="66">
        <v>1000</v>
      </c>
      <c r="I70" s="80"/>
      <c r="J70" s="65">
        <f t="shared" si="2"/>
        <v>0</v>
      </c>
      <c r="L70" s="152"/>
      <c r="M70" s="165" t="e" vm="3">
        <v>#VALUE!</v>
      </c>
      <c r="N70" s="152"/>
      <c r="O70" s="152"/>
      <c r="P70" s="152" t="e" vm="4">
        <v>#VALUE!</v>
      </c>
      <c r="Q70" s="152"/>
      <c r="R70" s="152"/>
    </row>
    <row r="71" spans="1:18" x14ac:dyDescent="0.2">
      <c r="A71" s="79">
        <v>14110</v>
      </c>
      <c r="B71" s="163" t="s">
        <v>208</v>
      </c>
      <c r="C71" s="163"/>
      <c r="D71" s="163"/>
      <c r="E71" s="163"/>
      <c r="F71" s="163"/>
      <c r="G71" s="163"/>
      <c r="H71" s="66">
        <v>1300</v>
      </c>
      <c r="I71" s="80"/>
      <c r="J71" s="65">
        <f t="shared" si="2"/>
        <v>0</v>
      </c>
      <c r="L71" s="152"/>
      <c r="M71" s="165"/>
      <c r="N71" s="152"/>
      <c r="O71" s="152"/>
      <c r="P71" s="152"/>
      <c r="Q71" s="152"/>
      <c r="R71" s="152"/>
    </row>
    <row r="72" spans="1:18" ht="15" customHeight="1" x14ac:dyDescent="0.2">
      <c r="A72" s="79">
        <v>14108</v>
      </c>
      <c r="B72" s="164" t="s">
        <v>209</v>
      </c>
      <c r="C72" s="164"/>
      <c r="D72" s="164"/>
      <c r="E72" s="164"/>
      <c r="F72" s="164"/>
      <c r="G72" s="164"/>
      <c r="H72" s="66">
        <v>2500</v>
      </c>
      <c r="I72" s="80"/>
      <c r="J72" s="65">
        <f t="shared" si="2"/>
        <v>0</v>
      </c>
      <c r="L72" s="152"/>
      <c r="M72" s="165"/>
      <c r="N72" s="152"/>
      <c r="O72" s="152"/>
      <c r="P72" s="152"/>
      <c r="Q72" s="152"/>
      <c r="R72" s="152"/>
    </row>
    <row r="73" spans="1:18" ht="15" customHeight="1" x14ac:dyDescent="0.2">
      <c r="A73" s="79">
        <v>14113</v>
      </c>
      <c r="B73" s="137" t="s">
        <v>210</v>
      </c>
      <c r="C73" s="137"/>
      <c r="D73" s="137"/>
      <c r="E73" s="137"/>
      <c r="F73" s="137"/>
      <c r="G73" s="137"/>
      <c r="H73" s="66">
        <v>4250</v>
      </c>
      <c r="I73" s="80"/>
      <c r="J73" s="65">
        <f t="shared" si="2"/>
        <v>0</v>
      </c>
      <c r="L73" s="152"/>
      <c r="M73" s="165"/>
      <c r="N73" s="152"/>
      <c r="O73" s="152"/>
      <c r="P73" s="152"/>
      <c r="Q73" s="152"/>
      <c r="R73" s="152"/>
    </row>
    <row r="74" spans="1:18" ht="15" customHeight="1" x14ac:dyDescent="0.2">
      <c r="A74" s="79">
        <v>14606</v>
      </c>
      <c r="B74" s="137" t="s">
        <v>249</v>
      </c>
      <c r="C74" s="137"/>
      <c r="D74" s="137"/>
      <c r="E74" s="137"/>
      <c r="F74" s="137"/>
      <c r="G74" s="137"/>
      <c r="H74" s="66">
        <v>6500</v>
      </c>
      <c r="I74" s="80"/>
      <c r="J74" s="65">
        <f t="shared" si="2"/>
        <v>0</v>
      </c>
      <c r="L74" s="152"/>
      <c r="M74" s="165"/>
      <c r="N74" s="152"/>
      <c r="O74" s="152"/>
      <c r="P74" s="152"/>
      <c r="Q74" s="152"/>
      <c r="R74" s="152"/>
    </row>
    <row r="75" spans="1:18" x14ac:dyDescent="0.2">
      <c r="A75" s="79">
        <v>19002</v>
      </c>
      <c r="B75" s="162" t="s">
        <v>211</v>
      </c>
      <c r="C75" s="162"/>
      <c r="D75" s="162"/>
      <c r="E75" s="162"/>
      <c r="F75" s="162"/>
      <c r="G75" s="162"/>
      <c r="H75" s="66">
        <v>995</v>
      </c>
      <c r="I75" s="80"/>
      <c r="J75" s="65">
        <f t="shared" si="2"/>
        <v>0</v>
      </c>
      <c r="L75" s="152"/>
      <c r="M75" s="165"/>
      <c r="N75" s="152"/>
      <c r="O75" s="152"/>
      <c r="P75" s="152"/>
      <c r="Q75" s="152"/>
      <c r="R75" s="152"/>
    </row>
    <row r="76" spans="1:18" ht="15" x14ac:dyDescent="0.2">
      <c r="A76" s="45" t="s">
        <v>3</v>
      </c>
      <c r="B76" s="161" t="s">
        <v>10</v>
      </c>
      <c r="C76" s="161"/>
      <c r="D76" s="161"/>
      <c r="E76" s="161"/>
      <c r="F76" s="161"/>
      <c r="G76" s="161"/>
      <c r="H76" s="54" t="s">
        <v>5</v>
      </c>
      <c r="I76" s="54" t="s">
        <v>6</v>
      </c>
      <c r="J76" s="46" t="s">
        <v>87</v>
      </c>
      <c r="L76" s="136">
        <v>12101</v>
      </c>
      <c r="M76" s="136"/>
      <c r="N76" s="46">
        <v>12102</v>
      </c>
      <c r="O76" s="46">
        <v>12010</v>
      </c>
      <c r="P76" s="46">
        <v>11001</v>
      </c>
      <c r="Q76" s="46">
        <v>12010</v>
      </c>
      <c r="R76" s="46"/>
    </row>
    <row r="77" spans="1:18" x14ac:dyDescent="0.2">
      <c r="A77" s="59">
        <v>11001</v>
      </c>
      <c r="B77" s="146" t="s">
        <v>212</v>
      </c>
      <c r="C77" s="146"/>
      <c r="D77" s="146"/>
      <c r="E77" s="146"/>
      <c r="F77" s="146"/>
      <c r="G77" s="146"/>
      <c r="H77" s="66">
        <v>600</v>
      </c>
      <c r="I77" s="64"/>
      <c r="J77" s="65">
        <f t="shared" si="2"/>
        <v>0</v>
      </c>
      <c r="L77" s="152"/>
      <c r="M77" s="152"/>
      <c r="N77" s="152"/>
      <c r="O77" s="152"/>
      <c r="P77" s="152">
        <v>1</v>
      </c>
      <c r="Q77" s="152"/>
      <c r="R77" s="152"/>
    </row>
    <row r="78" spans="1:18" x14ac:dyDescent="0.2">
      <c r="A78" s="59">
        <v>11003</v>
      </c>
      <c r="B78" s="146" t="s">
        <v>11</v>
      </c>
      <c r="C78" s="146"/>
      <c r="D78" s="146"/>
      <c r="E78" s="146"/>
      <c r="F78" s="146"/>
      <c r="G78" s="146"/>
      <c r="H78" s="66">
        <v>1000</v>
      </c>
      <c r="I78" s="64"/>
      <c r="J78" s="65">
        <f t="shared" si="2"/>
        <v>0</v>
      </c>
      <c r="L78" s="152"/>
      <c r="M78" s="152"/>
      <c r="N78" s="152"/>
      <c r="O78" s="152"/>
      <c r="P78" s="152"/>
      <c r="Q78" s="152"/>
      <c r="R78" s="152"/>
    </row>
    <row r="79" spans="1:18" x14ac:dyDescent="0.2">
      <c r="A79" s="59">
        <v>12002</v>
      </c>
      <c r="B79" s="146" t="s">
        <v>213</v>
      </c>
      <c r="C79" s="146"/>
      <c r="D79" s="146"/>
      <c r="E79" s="146"/>
      <c r="F79" s="146"/>
      <c r="G79" s="146"/>
      <c r="H79" s="66">
        <v>395</v>
      </c>
      <c r="I79" s="64"/>
      <c r="J79" s="65">
        <f t="shared" si="2"/>
        <v>0</v>
      </c>
      <c r="L79" s="152"/>
      <c r="M79" s="152"/>
      <c r="N79" s="152"/>
      <c r="O79" s="152"/>
      <c r="P79" s="152"/>
      <c r="Q79" s="152"/>
      <c r="R79" s="152"/>
    </row>
    <row r="80" spans="1:18" x14ac:dyDescent="0.2">
      <c r="A80" s="59">
        <v>12004</v>
      </c>
      <c r="B80" s="146" t="s">
        <v>12</v>
      </c>
      <c r="C80" s="146"/>
      <c r="D80" s="146"/>
      <c r="E80" s="146"/>
      <c r="F80" s="146"/>
      <c r="G80" s="146"/>
      <c r="H80" s="66">
        <v>645</v>
      </c>
      <c r="I80" s="64"/>
      <c r="J80" s="65">
        <f t="shared" si="2"/>
        <v>0</v>
      </c>
      <c r="L80" s="152"/>
      <c r="M80" s="152"/>
      <c r="N80" s="152"/>
      <c r="O80" s="152"/>
      <c r="P80" s="152"/>
      <c r="Q80" s="152"/>
      <c r="R80" s="152"/>
    </row>
    <row r="81" spans="1:19" x14ac:dyDescent="0.2">
      <c r="A81" s="59">
        <v>12010</v>
      </c>
      <c r="B81" s="146" t="s">
        <v>214</v>
      </c>
      <c r="C81" s="146"/>
      <c r="D81" s="146"/>
      <c r="E81" s="146"/>
      <c r="F81" s="146"/>
      <c r="G81" s="146"/>
      <c r="H81" s="66">
        <v>470</v>
      </c>
      <c r="I81" s="64"/>
      <c r="J81" s="65">
        <f t="shared" si="2"/>
        <v>0</v>
      </c>
      <c r="L81" s="152"/>
      <c r="M81" s="152"/>
      <c r="N81" s="152"/>
      <c r="O81" s="152"/>
      <c r="P81" s="152"/>
      <c r="Q81" s="152"/>
      <c r="R81" s="152"/>
    </row>
    <row r="82" spans="1:19" ht="15" x14ac:dyDescent="0.2">
      <c r="A82" s="45" t="s">
        <v>3</v>
      </c>
      <c r="B82" s="161" t="s">
        <v>14</v>
      </c>
      <c r="C82" s="161"/>
      <c r="D82" s="161"/>
      <c r="E82" s="161"/>
      <c r="F82" s="161"/>
      <c r="G82" s="161"/>
      <c r="H82" s="54" t="s">
        <v>5</v>
      </c>
      <c r="I82" s="54" t="s">
        <v>6</v>
      </c>
      <c r="J82" s="81" t="s">
        <v>87</v>
      </c>
      <c r="L82" s="152"/>
      <c r="M82" s="152"/>
      <c r="N82" s="152"/>
      <c r="O82" s="152"/>
      <c r="P82" s="152"/>
      <c r="Q82" s="152"/>
      <c r="R82" s="152"/>
    </row>
    <row r="83" spans="1:19" x14ac:dyDescent="0.2">
      <c r="A83" s="59">
        <v>20001</v>
      </c>
      <c r="B83" s="162" t="s">
        <v>15</v>
      </c>
      <c r="C83" s="162"/>
      <c r="D83" s="162"/>
      <c r="E83" s="162"/>
      <c r="F83" s="162"/>
      <c r="G83" s="162"/>
      <c r="H83" s="66">
        <v>2995</v>
      </c>
      <c r="I83" s="64"/>
      <c r="J83" s="65">
        <f t="shared" si="2"/>
        <v>0</v>
      </c>
      <c r="L83" s="152"/>
      <c r="M83" s="152"/>
      <c r="N83" s="152"/>
      <c r="O83" s="152"/>
      <c r="P83" s="152"/>
      <c r="Q83" s="152"/>
      <c r="R83" s="152"/>
    </row>
    <row r="84" spans="1:19" x14ac:dyDescent="0.2">
      <c r="A84" s="59">
        <v>20002</v>
      </c>
      <c r="B84" s="162" t="s">
        <v>16</v>
      </c>
      <c r="C84" s="162"/>
      <c r="D84" s="162"/>
      <c r="E84" s="162"/>
      <c r="F84" s="162"/>
      <c r="G84" s="162"/>
      <c r="H84" s="66">
        <v>1550</v>
      </c>
      <c r="I84" s="64"/>
      <c r="J84" s="65">
        <f t="shared" si="2"/>
        <v>0</v>
      </c>
      <c r="L84" s="152"/>
      <c r="M84" s="152"/>
      <c r="N84" s="152"/>
      <c r="O84" s="152"/>
      <c r="P84" s="152"/>
      <c r="Q84" s="152"/>
      <c r="R84" s="152"/>
    </row>
    <row r="85" spans="1:19" ht="15" x14ac:dyDescent="0.2">
      <c r="A85" s="45" t="s">
        <v>3</v>
      </c>
      <c r="B85" s="161" t="s">
        <v>17</v>
      </c>
      <c r="C85" s="161"/>
      <c r="D85" s="161"/>
      <c r="E85" s="161"/>
      <c r="F85" s="161"/>
      <c r="G85" s="161"/>
      <c r="H85" s="54" t="s">
        <v>5</v>
      </c>
      <c r="I85" s="54" t="s">
        <v>6</v>
      </c>
      <c r="J85" s="46" t="s">
        <v>87</v>
      </c>
      <c r="L85" s="46">
        <v>18003</v>
      </c>
      <c r="M85" s="46" t="s">
        <v>110</v>
      </c>
      <c r="N85" s="46" t="s">
        <v>109</v>
      </c>
      <c r="O85" s="46">
        <v>18211</v>
      </c>
      <c r="P85" s="46"/>
      <c r="Q85" s="46"/>
      <c r="R85" s="46"/>
      <c r="S85" s="82"/>
    </row>
    <row r="86" spans="1:19" x14ac:dyDescent="0.2">
      <c r="A86" s="59">
        <v>18003</v>
      </c>
      <c r="B86" s="146" t="s">
        <v>215</v>
      </c>
      <c r="C86" s="146"/>
      <c r="D86" s="146"/>
      <c r="E86" s="146"/>
      <c r="F86" s="146"/>
      <c r="G86" s="146"/>
      <c r="H86" s="66">
        <v>395</v>
      </c>
      <c r="I86" s="64"/>
      <c r="J86" s="65">
        <f t="shared" si="2"/>
        <v>0</v>
      </c>
      <c r="L86" s="152"/>
      <c r="M86" s="152"/>
      <c r="N86" s="152"/>
      <c r="O86" s="152"/>
      <c r="P86" s="152"/>
      <c r="Q86" s="152"/>
      <c r="R86" s="152"/>
    </row>
    <row r="87" spans="1:19" x14ac:dyDescent="0.2">
      <c r="A87" s="59">
        <v>18200</v>
      </c>
      <c r="B87" s="146" t="s">
        <v>216</v>
      </c>
      <c r="C87" s="146"/>
      <c r="D87" s="146"/>
      <c r="E87" s="146"/>
      <c r="F87" s="146"/>
      <c r="G87" s="146"/>
      <c r="H87" s="66">
        <v>1425</v>
      </c>
      <c r="I87" s="64"/>
      <c r="J87" s="65">
        <f t="shared" si="2"/>
        <v>0</v>
      </c>
      <c r="L87" s="152"/>
      <c r="M87" s="152"/>
      <c r="N87" s="152"/>
      <c r="O87" s="152"/>
      <c r="P87" s="152"/>
      <c r="Q87" s="152"/>
      <c r="R87" s="152"/>
    </row>
    <row r="88" spans="1:19" x14ac:dyDescent="0.2">
      <c r="A88" s="59">
        <v>18210</v>
      </c>
      <c r="B88" s="146" t="s">
        <v>217</v>
      </c>
      <c r="C88" s="146"/>
      <c r="D88" s="146"/>
      <c r="E88" s="146"/>
      <c r="F88" s="146"/>
      <c r="G88" s="146"/>
      <c r="H88" s="66">
        <v>725</v>
      </c>
      <c r="I88" s="64"/>
      <c r="J88" s="65">
        <f t="shared" si="2"/>
        <v>0</v>
      </c>
      <c r="L88" s="152"/>
      <c r="M88" s="152"/>
      <c r="N88" s="152"/>
      <c r="O88" s="152"/>
      <c r="P88" s="152"/>
      <c r="Q88" s="152"/>
      <c r="R88" s="152"/>
    </row>
    <row r="89" spans="1:19" x14ac:dyDescent="0.2">
      <c r="A89" s="93">
        <v>18211</v>
      </c>
      <c r="B89" s="174" t="s">
        <v>218</v>
      </c>
      <c r="C89" s="174"/>
      <c r="D89" s="174"/>
      <c r="E89" s="174"/>
      <c r="F89" s="174"/>
      <c r="G89" s="174"/>
      <c r="H89" s="94">
        <v>99</v>
      </c>
      <c r="I89" s="95"/>
      <c r="J89" s="96">
        <f t="shared" si="2"/>
        <v>0</v>
      </c>
      <c r="L89" s="152"/>
      <c r="M89" s="152"/>
      <c r="N89" s="152"/>
      <c r="O89" s="152"/>
      <c r="P89" s="152"/>
      <c r="Q89" s="152"/>
      <c r="R89" s="152"/>
    </row>
    <row r="90" spans="1:19" ht="15" customHeight="1" x14ac:dyDescent="0.2">
      <c r="A90" s="101"/>
      <c r="B90" s="175"/>
      <c r="C90" s="175"/>
      <c r="D90" s="175"/>
      <c r="E90" s="175"/>
      <c r="F90" s="175"/>
      <c r="G90" s="175"/>
      <c r="H90" s="102"/>
      <c r="I90" s="103"/>
      <c r="J90" s="104">
        <f t="shared" si="2"/>
        <v>0</v>
      </c>
      <c r="L90" s="152"/>
      <c r="M90" s="152"/>
      <c r="N90" s="152"/>
      <c r="O90" s="152"/>
      <c r="P90" s="152"/>
      <c r="Q90" s="152"/>
      <c r="R90" s="152"/>
    </row>
    <row r="91" spans="1:19" ht="15" customHeight="1" x14ac:dyDescent="0.2">
      <c r="A91" s="105"/>
      <c r="B91" s="170"/>
      <c r="C91" s="170"/>
      <c r="D91" s="170"/>
      <c r="E91" s="170"/>
      <c r="F91" s="170"/>
      <c r="G91" s="170"/>
      <c r="H91" s="99"/>
      <c r="I91" s="100"/>
      <c r="J91" s="106">
        <f t="shared" si="2"/>
        <v>0</v>
      </c>
      <c r="L91" s="152"/>
      <c r="M91" s="152"/>
      <c r="N91" s="152"/>
      <c r="O91" s="152"/>
      <c r="P91" s="152"/>
      <c r="Q91" s="152"/>
      <c r="R91" s="152"/>
    </row>
    <row r="92" spans="1:19" ht="15" customHeight="1" x14ac:dyDescent="0.2">
      <c r="A92" s="105"/>
      <c r="B92" s="170"/>
      <c r="C92" s="170"/>
      <c r="D92" s="170"/>
      <c r="E92" s="170"/>
      <c r="F92" s="170"/>
      <c r="G92" s="170"/>
      <c r="H92" s="99"/>
      <c r="I92" s="100"/>
      <c r="J92" s="106">
        <f t="shared" si="2"/>
        <v>0</v>
      </c>
      <c r="L92" s="152"/>
      <c r="M92" s="152"/>
      <c r="N92" s="152"/>
      <c r="O92" s="152"/>
      <c r="P92" s="152"/>
      <c r="Q92" s="152"/>
      <c r="R92" s="152"/>
    </row>
    <row r="93" spans="1:19" ht="15" customHeight="1" x14ac:dyDescent="0.2">
      <c r="A93" s="107"/>
      <c r="B93" s="176"/>
      <c r="C93" s="176"/>
      <c r="D93" s="176"/>
      <c r="E93" s="176"/>
      <c r="F93" s="176"/>
      <c r="G93" s="176"/>
      <c r="H93" s="108"/>
      <c r="I93" s="109"/>
      <c r="J93" s="110">
        <f t="shared" si="2"/>
        <v>0</v>
      </c>
      <c r="L93" s="152"/>
      <c r="M93" s="152"/>
      <c r="N93" s="152"/>
      <c r="O93" s="152"/>
      <c r="P93" s="152"/>
      <c r="Q93" s="152"/>
      <c r="R93" s="152"/>
    </row>
    <row r="94" spans="1:19" ht="16" x14ac:dyDescent="0.2">
      <c r="A94" s="97" t="s">
        <v>7</v>
      </c>
      <c r="B94" s="173" t="s">
        <v>19</v>
      </c>
      <c r="C94" s="173"/>
      <c r="D94" s="173"/>
      <c r="E94" s="173"/>
      <c r="F94" s="173"/>
      <c r="G94" s="173"/>
      <c r="H94" s="98" t="s">
        <v>5</v>
      </c>
      <c r="I94" s="98" t="s">
        <v>6</v>
      </c>
      <c r="J94" s="56" t="s">
        <v>87</v>
      </c>
      <c r="L94" s="166"/>
      <c r="M94" s="166"/>
      <c r="N94" s="166"/>
      <c r="O94" s="166"/>
      <c r="P94" s="166"/>
      <c r="Q94" s="166"/>
      <c r="R94" s="166"/>
    </row>
    <row r="95" spans="1:19" x14ac:dyDescent="0.2">
      <c r="A95" s="59">
        <v>25101</v>
      </c>
      <c r="B95" s="146" t="s">
        <v>219</v>
      </c>
      <c r="C95" s="146"/>
      <c r="D95" s="146"/>
      <c r="E95" s="146"/>
      <c r="F95" s="146"/>
      <c r="G95" s="146"/>
      <c r="H95" s="66">
        <v>17</v>
      </c>
      <c r="I95" s="64"/>
      <c r="J95" s="65">
        <f>H95*I95</f>
        <v>0</v>
      </c>
      <c r="L95" s="166"/>
      <c r="M95" s="166"/>
      <c r="N95" s="166"/>
      <c r="O95" s="166"/>
      <c r="P95" s="166"/>
      <c r="Q95" s="166"/>
      <c r="R95" s="166"/>
    </row>
    <row r="96" spans="1:19" x14ac:dyDescent="0.2">
      <c r="A96" s="59">
        <v>30006</v>
      </c>
      <c r="B96" s="162" t="s">
        <v>220</v>
      </c>
      <c r="C96" s="162"/>
      <c r="D96" s="162"/>
      <c r="E96" s="162"/>
      <c r="F96" s="162"/>
      <c r="G96" s="162"/>
      <c r="H96" s="66">
        <v>550</v>
      </c>
      <c r="I96" s="64"/>
      <c r="J96" s="65">
        <f>H96*I96</f>
        <v>0</v>
      </c>
      <c r="L96" s="166"/>
      <c r="M96" s="166"/>
      <c r="N96" s="166"/>
      <c r="O96" s="166"/>
      <c r="P96" s="166"/>
      <c r="Q96" s="166"/>
      <c r="R96" s="166"/>
    </row>
    <row r="97" spans="1:18" x14ac:dyDescent="0.2">
      <c r="A97" s="59">
        <v>22020</v>
      </c>
      <c r="B97" s="162" t="s">
        <v>221</v>
      </c>
      <c r="C97" s="162"/>
      <c r="D97" s="162"/>
      <c r="E97" s="162"/>
      <c r="F97" s="162"/>
      <c r="G97" s="162"/>
      <c r="H97" s="83" t="s">
        <v>20</v>
      </c>
      <c r="I97" s="67"/>
      <c r="J97" s="84"/>
      <c r="L97" s="166"/>
      <c r="M97" s="166"/>
      <c r="N97" s="166"/>
      <c r="O97" s="166"/>
      <c r="P97" s="166"/>
      <c r="Q97" s="166"/>
      <c r="R97" s="166"/>
    </row>
    <row r="98" spans="1:18" ht="16" x14ac:dyDescent="0.2">
      <c r="A98" s="57" t="s">
        <v>7</v>
      </c>
      <c r="B98" s="161" t="s">
        <v>21</v>
      </c>
      <c r="C98" s="161"/>
      <c r="D98" s="161"/>
      <c r="E98" s="161"/>
      <c r="F98" s="161"/>
      <c r="G98" s="161"/>
      <c r="H98" s="54" t="s">
        <v>5</v>
      </c>
      <c r="I98" s="54" t="s">
        <v>6</v>
      </c>
      <c r="J98" s="46" t="s">
        <v>87</v>
      </c>
      <c r="L98" s="166"/>
      <c r="M98" s="166"/>
      <c r="N98" s="166"/>
      <c r="O98" s="166"/>
      <c r="P98" s="166"/>
      <c r="Q98" s="166"/>
      <c r="R98" s="166"/>
    </row>
    <row r="99" spans="1:18" ht="27.75" customHeight="1" x14ac:dyDescent="0.2">
      <c r="A99" s="169" t="s">
        <v>165</v>
      </c>
      <c r="B99" s="137"/>
      <c r="C99" s="137"/>
      <c r="D99" s="137"/>
      <c r="E99" s="137"/>
      <c r="F99" s="137"/>
      <c r="G99" s="137"/>
      <c r="H99" s="137"/>
      <c r="I99" s="137"/>
      <c r="J99" s="67"/>
      <c r="L99" s="166"/>
      <c r="M99" s="166"/>
      <c r="N99" s="166"/>
      <c r="O99" s="166"/>
      <c r="P99" s="166"/>
      <c r="Q99" s="166"/>
      <c r="R99" s="166"/>
    </row>
    <row r="100" spans="1:18" x14ac:dyDescent="0.2">
      <c r="A100" s="59">
        <v>12120</v>
      </c>
      <c r="B100" s="146" t="s">
        <v>222</v>
      </c>
      <c r="C100" s="146"/>
      <c r="D100" s="146"/>
      <c r="E100" s="146"/>
      <c r="F100" s="146"/>
      <c r="G100" s="146"/>
      <c r="H100" s="66">
        <v>575</v>
      </c>
      <c r="I100" s="64"/>
      <c r="J100" s="65">
        <f t="shared" ref="J100:J107" si="3">H100*I100</f>
        <v>0</v>
      </c>
      <c r="L100" s="166"/>
      <c r="M100" s="166"/>
      <c r="N100" s="166"/>
      <c r="O100" s="166"/>
      <c r="P100" s="166"/>
      <c r="Q100" s="166"/>
      <c r="R100" s="166"/>
    </row>
    <row r="101" spans="1:18" x14ac:dyDescent="0.2">
      <c r="A101" s="59">
        <v>12121</v>
      </c>
      <c r="B101" s="146" t="s">
        <v>223</v>
      </c>
      <c r="C101" s="146"/>
      <c r="D101" s="146"/>
      <c r="E101" s="146"/>
      <c r="F101" s="146"/>
      <c r="G101" s="146"/>
      <c r="H101" s="66">
        <v>575</v>
      </c>
      <c r="I101" s="64"/>
      <c r="J101" s="65">
        <f t="shared" si="3"/>
        <v>0</v>
      </c>
      <c r="L101" s="166"/>
      <c r="M101" s="166"/>
      <c r="N101" s="166"/>
      <c r="O101" s="166"/>
      <c r="P101" s="166"/>
      <c r="Q101" s="166"/>
      <c r="R101" s="166"/>
    </row>
    <row r="102" spans="1:18" x14ac:dyDescent="0.2">
      <c r="A102" s="59">
        <v>12122</v>
      </c>
      <c r="B102" s="146" t="s">
        <v>224</v>
      </c>
      <c r="C102" s="146"/>
      <c r="D102" s="146"/>
      <c r="E102" s="146"/>
      <c r="F102" s="146"/>
      <c r="G102" s="146"/>
      <c r="H102" s="66">
        <v>795</v>
      </c>
      <c r="I102" s="64"/>
      <c r="J102" s="65">
        <f t="shared" si="3"/>
        <v>0</v>
      </c>
      <c r="L102" s="166"/>
      <c r="M102" s="166"/>
      <c r="N102" s="166"/>
      <c r="O102" s="166"/>
      <c r="P102" s="166"/>
      <c r="Q102" s="166"/>
      <c r="R102" s="166"/>
    </row>
    <row r="103" spans="1:18" x14ac:dyDescent="0.2">
      <c r="A103" s="59">
        <v>12123</v>
      </c>
      <c r="B103" s="146" t="s">
        <v>225</v>
      </c>
      <c r="C103" s="146"/>
      <c r="D103" s="146"/>
      <c r="E103" s="146"/>
      <c r="F103" s="146"/>
      <c r="G103" s="146"/>
      <c r="H103" s="66">
        <v>695</v>
      </c>
      <c r="I103" s="64"/>
      <c r="J103" s="65">
        <f t="shared" si="3"/>
        <v>0</v>
      </c>
      <c r="L103" s="166"/>
      <c r="M103" s="166"/>
      <c r="N103" s="166"/>
      <c r="O103" s="166"/>
      <c r="P103" s="166"/>
      <c r="Q103" s="166"/>
      <c r="R103" s="166"/>
    </row>
    <row r="104" spans="1:18" x14ac:dyDescent="0.2">
      <c r="A104" s="59">
        <v>13090</v>
      </c>
      <c r="B104" s="146" t="s">
        <v>226</v>
      </c>
      <c r="C104" s="146"/>
      <c r="D104" s="146"/>
      <c r="E104" s="146"/>
      <c r="F104" s="146"/>
      <c r="G104" s="146"/>
      <c r="H104" s="66">
        <v>800</v>
      </c>
      <c r="I104" s="64"/>
      <c r="J104" s="65">
        <f t="shared" si="3"/>
        <v>0</v>
      </c>
      <c r="L104" s="166"/>
      <c r="M104" s="166"/>
      <c r="N104" s="166"/>
      <c r="O104" s="166"/>
      <c r="P104" s="166"/>
      <c r="Q104" s="166"/>
      <c r="R104" s="166"/>
    </row>
    <row r="105" spans="1:18" ht="15" x14ac:dyDescent="0.2">
      <c r="A105" s="57"/>
      <c r="B105" s="161" t="s">
        <v>235</v>
      </c>
      <c r="C105" s="161"/>
      <c r="D105" s="161"/>
      <c r="E105" s="161"/>
      <c r="F105" s="161"/>
      <c r="G105" s="161"/>
      <c r="H105" s="54"/>
      <c r="I105" s="54" t="s">
        <v>6</v>
      </c>
      <c r="J105" s="46" t="s">
        <v>87</v>
      </c>
    </row>
    <row r="106" spans="1:18" x14ac:dyDescent="0.2">
      <c r="A106" s="121">
        <v>21017</v>
      </c>
      <c r="B106" s="171" t="s">
        <v>236</v>
      </c>
      <c r="C106" s="171"/>
      <c r="D106" s="171"/>
      <c r="E106" s="171"/>
      <c r="F106" s="171"/>
      <c r="G106" s="171"/>
      <c r="H106" s="122">
        <v>195</v>
      </c>
      <c r="I106" s="87"/>
      <c r="J106" s="65">
        <f t="shared" si="3"/>
        <v>0</v>
      </c>
    </row>
    <row r="107" spans="1:18" x14ac:dyDescent="0.2">
      <c r="A107" s="85"/>
      <c r="B107" s="172"/>
      <c r="C107" s="172"/>
      <c r="D107" s="172"/>
      <c r="E107" s="172"/>
      <c r="F107" s="172"/>
      <c r="G107" s="172"/>
      <c r="H107" s="86"/>
      <c r="I107" s="87"/>
      <c r="J107" s="65">
        <f t="shared" si="3"/>
        <v>0</v>
      </c>
    </row>
    <row r="108" spans="1:18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8" x14ac:dyDescent="0.2">
      <c r="A109" s="180" t="s">
        <v>164</v>
      </c>
      <c r="B109" s="180"/>
      <c r="C109" s="180"/>
      <c r="D109" s="180"/>
      <c r="E109" s="180"/>
      <c r="F109" s="180"/>
      <c r="G109" s="180"/>
      <c r="H109" s="180"/>
      <c r="I109" s="180"/>
      <c r="J109" s="180"/>
    </row>
    <row r="110" spans="1:18" x14ac:dyDescent="0.2">
      <c r="A110" s="181" t="s">
        <v>123</v>
      </c>
      <c r="B110" s="181"/>
      <c r="C110" s="181"/>
      <c r="D110" s="181"/>
      <c r="E110" s="181"/>
      <c r="F110" s="182" t="s">
        <v>124</v>
      </c>
      <c r="G110" s="182"/>
    </row>
    <row r="111" spans="1:18" x14ac:dyDescent="0.2">
      <c r="A111" s="177" t="s">
        <v>122</v>
      </c>
      <c r="B111" s="177"/>
      <c r="C111" s="177"/>
      <c r="D111" s="177"/>
      <c r="E111" s="177"/>
      <c r="F111" s="178">
        <f>SUM(J16:J21)</f>
        <v>0</v>
      </c>
      <c r="G111" s="179"/>
    </row>
    <row r="112" spans="1:18" x14ac:dyDescent="0.2">
      <c r="A112" s="177" t="s">
        <v>128</v>
      </c>
      <c r="B112" s="177"/>
      <c r="C112" s="177"/>
      <c r="D112" s="177"/>
      <c r="E112" s="177"/>
      <c r="F112" s="178">
        <f>SUM(J23:J38)</f>
        <v>0</v>
      </c>
      <c r="G112" s="179"/>
    </row>
    <row r="113" spans="1:7" x14ac:dyDescent="0.2">
      <c r="A113" s="177" t="s">
        <v>129</v>
      </c>
      <c r="B113" s="177"/>
      <c r="C113" s="177"/>
      <c r="D113" s="177"/>
      <c r="E113" s="177"/>
      <c r="F113" s="178">
        <f>SUM(J40:J41)</f>
        <v>0</v>
      </c>
      <c r="G113" s="179"/>
    </row>
    <row r="114" spans="1:7" x14ac:dyDescent="0.2">
      <c r="A114" s="177" t="s">
        <v>130</v>
      </c>
      <c r="B114" s="177"/>
      <c r="C114" s="177"/>
      <c r="D114" s="177"/>
      <c r="E114" s="177"/>
      <c r="F114" s="178">
        <f>SUM(J43:J52)</f>
        <v>0</v>
      </c>
      <c r="G114" s="179"/>
    </row>
    <row r="115" spans="1:7" x14ac:dyDescent="0.2">
      <c r="A115" s="177" t="s">
        <v>132</v>
      </c>
      <c r="B115" s="177"/>
      <c r="C115" s="177"/>
      <c r="D115" s="177"/>
      <c r="E115" s="177"/>
      <c r="F115" s="178">
        <f>SUM(J54:J59)</f>
        <v>0</v>
      </c>
      <c r="G115" s="179"/>
    </row>
    <row r="116" spans="1:7" x14ac:dyDescent="0.2">
      <c r="A116" s="177" t="s">
        <v>133</v>
      </c>
      <c r="B116" s="177"/>
      <c r="C116" s="177"/>
      <c r="D116" s="177"/>
      <c r="E116" s="177"/>
      <c r="F116" s="178">
        <f>SUM(J61:J68)</f>
        <v>0</v>
      </c>
      <c r="G116" s="179"/>
    </row>
    <row r="117" spans="1:7" x14ac:dyDescent="0.2">
      <c r="A117" s="177" t="s">
        <v>134</v>
      </c>
      <c r="B117" s="177"/>
      <c r="C117" s="177"/>
      <c r="D117" s="177"/>
      <c r="E117" s="177"/>
      <c r="F117" s="178">
        <f>SUM(J70:J75)</f>
        <v>0</v>
      </c>
      <c r="G117" s="179"/>
    </row>
    <row r="118" spans="1:7" x14ac:dyDescent="0.2">
      <c r="A118" s="177" t="s">
        <v>135</v>
      </c>
      <c r="B118" s="177"/>
      <c r="C118" s="177"/>
      <c r="D118" s="177"/>
      <c r="E118" s="177"/>
      <c r="F118" s="178">
        <f>SUM(J77:J81)</f>
        <v>0</v>
      </c>
      <c r="G118" s="179"/>
    </row>
    <row r="119" spans="1:7" x14ac:dyDescent="0.2">
      <c r="A119" s="177" t="s">
        <v>137</v>
      </c>
      <c r="B119" s="177"/>
      <c r="C119" s="177"/>
      <c r="D119" s="177"/>
      <c r="E119" s="177"/>
      <c r="F119" s="178">
        <f>SUM(J83:J84)</f>
        <v>0</v>
      </c>
      <c r="G119" s="179"/>
    </row>
    <row r="120" spans="1:7" x14ac:dyDescent="0.2">
      <c r="A120" s="177" t="s">
        <v>138</v>
      </c>
      <c r="B120" s="177"/>
      <c r="C120" s="177"/>
      <c r="D120" s="177"/>
      <c r="E120" s="177"/>
      <c r="F120" s="178">
        <f>SUM(J86:J93)</f>
        <v>0</v>
      </c>
      <c r="G120" s="179"/>
    </row>
    <row r="121" spans="1:7" x14ac:dyDescent="0.2">
      <c r="A121" s="177" t="s">
        <v>140</v>
      </c>
      <c r="B121" s="177"/>
      <c r="C121" s="177"/>
      <c r="D121" s="177"/>
      <c r="E121" s="177"/>
      <c r="F121" s="178">
        <f>SUM(J95:J96)</f>
        <v>0</v>
      </c>
      <c r="G121" s="179"/>
    </row>
    <row r="122" spans="1:7" x14ac:dyDescent="0.2">
      <c r="A122" s="177" t="s">
        <v>141</v>
      </c>
      <c r="B122" s="177"/>
      <c r="C122" s="177"/>
      <c r="D122" s="177"/>
      <c r="E122" s="177"/>
      <c r="F122" s="178">
        <f>SUM(J100:J104)</f>
        <v>0</v>
      </c>
      <c r="G122" s="179"/>
    </row>
    <row r="123" spans="1:7" x14ac:dyDescent="0.2">
      <c r="A123" s="177" t="s">
        <v>143</v>
      </c>
      <c r="B123" s="177"/>
      <c r="C123" s="177"/>
      <c r="D123" s="177"/>
      <c r="E123" s="177"/>
      <c r="F123" s="178">
        <f>SUM(J106:J107)</f>
        <v>0</v>
      </c>
      <c r="G123" s="179"/>
    </row>
    <row r="124" spans="1:7" ht="15" x14ac:dyDescent="0.2">
      <c r="A124" s="177" t="s">
        <v>144</v>
      </c>
      <c r="B124" s="177"/>
      <c r="C124" s="177"/>
      <c r="D124" s="177"/>
      <c r="E124" s="177"/>
      <c r="F124" s="183">
        <f>SUM(F111:G123)</f>
        <v>0</v>
      </c>
      <c r="G124" s="184"/>
    </row>
    <row r="125" spans="1:7" ht="15" x14ac:dyDescent="0.2">
      <c r="A125" s="177" t="s">
        <v>145</v>
      </c>
      <c r="B125" s="177"/>
      <c r="C125" s="177"/>
      <c r="D125" s="177"/>
      <c r="E125" s="177"/>
      <c r="F125" s="183">
        <f>F124*0.25</f>
        <v>0</v>
      </c>
      <c r="G125" s="184"/>
    </row>
    <row r="126" spans="1:7" ht="15" x14ac:dyDescent="0.2">
      <c r="A126" s="177" t="s">
        <v>230</v>
      </c>
      <c r="B126" s="177"/>
      <c r="C126" s="177"/>
      <c r="D126" s="177"/>
      <c r="E126" s="177"/>
      <c r="F126" s="183">
        <f>F124+F125</f>
        <v>0</v>
      </c>
      <c r="G126" s="184"/>
    </row>
    <row r="127" spans="1:7" ht="24" customHeight="1" x14ac:dyDescent="0.2"/>
    <row r="128" spans="1:7" x14ac:dyDescent="0.2">
      <c r="A128" s="88" t="s">
        <v>243</v>
      </c>
      <c r="B128" s="88"/>
      <c r="C128" s="88"/>
      <c r="D128" s="88"/>
      <c r="E128" s="88"/>
    </row>
    <row r="129" spans="1:8" ht="14.25" customHeight="1" x14ac:dyDescent="0.2">
      <c r="A129" s="50" t="s">
        <v>237</v>
      </c>
      <c r="B129" s="88"/>
      <c r="C129" s="88"/>
      <c r="D129" s="88"/>
      <c r="E129" s="88"/>
    </row>
    <row r="130" spans="1:8" x14ac:dyDescent="0.2">
      <c r="A130" s="47" t="s">
        <v>247</v>
      </c>
      <c r="H130" s="123"/>
    </row>
    <row r="131" spans="1:8" x14ac:dyDescent="0.2">
      <c r="A131" s="47" t="s">
        <v>248</v>
      </c>
      <c r="F131" s="123"/>
    </row>
    <row r="133" spans="1:8" x14ac:dyDescent="0.2">
      <c r="A133" s="47" t="s">
        <v>234</v>
      </c>
      <c r="D133" s="111">
        <f>H2</f>
        <v>45667</v>
      </c>
    </row>
    <row r="135" spans="1:8" ht="15" x14ac:dyDescent="0.2">
      <c r="A135" s="113" t="s">
        <v>239</v>
      </c>
      <c r="B135" s="113"/>
      <c r="C135" s="113"/>
      <c r="D135" s="113"/>
    </row>
  </sheetData>
  <sheetProtection algorithmName="SHA-512" hashValue="SYzMUsbXzacqqVxbV1Ev5WQyTIEe/gHyWhMAQCMvcRHM7dCEVi+AyUdP/8iMxCnvkw8on6mPNR1WqQDOVX5S1g==" saltValue="BYDP7Q+IIdPO3w3pqCI8Tg==" spinCount="100000" sheet="1" insertRows="0"/>
  <protectedRanges>
    <protectedRange sqref="A106:H107" name="Område3"/>
    <protectedRange sqref="C9:D9 C10:F10 H10:J10 I11:J11 H12:J14 C11:G11 B12:E14" name="Område1"/>
    <protectedRange sqref="I23:I38 I40:I41 I77:I81 I61:I68 I83:I84 I86:I93 I43:I52 I100:I104 I95:I96 I106:I108 I16:I21 I54:I59 I70:I75" name="Område2"/>
  </protectedRanges>
  <mergeCells count="231"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  <mergeCell ref="R53:R59"/>
    <mergeCell ref="B59:G59"/>
    <mergeCell ref="B58:G58"/>
    <mergeCell ref="B56:G56"/>
    <mergeCell ref="B57:G57"/>
    <mergeCell ref="L53:L57"/>
    <mergeCell ref="M53:M57"/>
    <mergeCell ref="N53:N57"/>
    <mergeCell ref="L34:R36"/>
    <mergeCell ref="B41:G41"/>
    <mergeCell ref="B53:G53"/>
    <mergeCell ref="B54:G54"/>
    <mergeCell ref="B55:G55"/>
    <mergeCell ref="O53:O57"/>
    <mergeCell ref="Q53:Q57"/>
    <mergeCell ref="B52:G52"/>
    <mergeCell ref="R40:R44"/>
    <mergeCell ref="P48:P51"/>
    <mergeCell ref="Q48:Q51"/>
    <mergeCell ref="R48:R51"/>
    <mergeCell ref="Q40:Q44"/>
    <mergeCell ref="N40:N44"/>
    <mergeCell ref="O40:O44"/>
    <mergeCell ref="B38:G38"/>
    <mergeCell ref="A126:E126"/>
    <mergeCell ref="F126:G126"/>
    <mergeCell ref="A123:E123"/>
    <mergeCell ref="F123:G123"/>
    <mergeCell ref="A124:E124"/>
    <mergeCell ref="F124:G124"/>
    <mergeCell ref="A125:E125"/>
    <mergeCell ref="F125:G125"/>
    <mergeCell ref="A121:E121"/>
    <mergeCell ref="F121:G121"/>
    <mergeCell ref="A122:E122"/>
    <mergeCell ref="F122:G122"/>
    <mergeCell ref="A119:E119"/>
    <mergeCell ref="F119:G119"/>
    <mergeCell ref="A120:E120"/>
    <mergeCell ref="F120:G120"/>
    <mergeCell ref="A117:E117"/>
    <mergeCell ref="F117:G117"/>
    <mergeCell ref="A118:E118"/>
    <mergeCell ref="F118:G118"/>
    <mergeCell ref="A114:E114"/>
    <mergeCell ref="F114:G114"/>
    <mergeCell ref="A115:E115"/>
    <mergeCell ref="F115:G115"/>
    <mergeCell ref="A116:E116"/>
    <mergeCell ref="F116:G116"/>
    <mergeCell ref="A111:E111"/>
    <mergeCell ref="F111:G111"/>
    <mergeCell ref="A112:E112"/>
    <mergeCell ref="F112:G112"/>
    <mergeCell ref="A113:E113"/>
    <mergeCell ref="F113:G113"/>
    <mergeCell ref="A109:J109"/>
    <mergeCell ref="A110:E110"/>
    <mergeCell ref="F110:G110"/>
    <mergeCell ref="B105:G105"/>
    <mergeCell ref="B106:G106"/>
    <mergeCell ref="B107:G107"/>
    <mergeCell ref="B94:G94"/>
    <mergeCell ref="B95:G95"/>
    <mergeCell ref="B96:G96"/>
    <mergeCell ref="B97:G97"/>
    <mergeCell ref="B89:G89"/>
    <mergeCell ref="B90:G90"/>
    <mergeCell ref="B92:G92"/>
    <mergeCell ref="B93:G93"/>
    <mergeCell ref="B84:G84"/>
    <mergeCell ref="B77:G77"/>
    <mergeCell ref="B78:G78"/>
    <mergeCell ref="B79:G79"/>
    <mergeCell ref="B80:G80"/>
    <mergeCell ref="B85:G85"/>
    <mergeCell ref="B86:G86"/>
    <mergeCell ref="B87:G87"/>
    <mergeCell ref="B88:G88"/>
    <mergeCell ref="B81:G81"/>
    <mergeCell ref="B82:G82"/>
    <mergeCell ref="B83:G83"/>
    <mergeCell ref="L94:R104"/>
    <mergeCell ref="I9:J9"/>
    <mergeCell ref="A10:B10"/>
    <mergeCell ref="A11:B11"/>
    <mergeCell ref="C11:G11"/>
    <mergeCell ref="H12:J12"/>
    <mergeCell ref="B103:G103"/>
    <mergeCell ref="B104:G104"/>
    <mergeCell ref="L82:R84"/>
    <mergeCell ref="M86:M93"/>
    <mergeCell ref="N86:N93"/>
    <mergeCell ref="O86:O93"/>
    <mergeCell ref="P86:P93"/>
    <mergeCell ref="Q86:Q93"/>
    <mergeCell ref="R86:R93"/>
    <mergeCell ref="B98:G98"/>
    <mergeCell ref="A99:I99"/>
    <mergeCell ref="B100:G100"/>
    <mergeCell ref="B101:G101"/>
    <mergeCell ref="B102:G102"/>
    <mergeCell ref="F12:G12"/>
    <mergeCell ref="L77:M81"/>
    <mergeCell ref="B91:G91"/>
    <mergeCell ref="L86:L93"/>
    <mergeCell ref="N77:N81"/>
    <mergeCell ref="P61:P68"/>
    <mergeCell ref="Q61:Q68"/>
    <mergeCell ref="R61:R68"/>
    <mergeCell ref="P70:P75"/>
    <mergeCell ref="Q70:Q75"/>
    <mergeCell ref="R70:R75"/>
    <mergeCell ref="R77:R81"/>
    <mergeCell ref="L76:M76"/>
    <mergeCell ref="O70:O75"/>
    <mergeCell ref="Q77:Q81"/>
    <mergeCell ref="O77:O81"/>
    <mergeCell ref="P77:P81"/>
    <mergeCell ref="L61:L68"/>
    <mergeCell ref="M61:M68"/>
    <mergeCell ref="N61:N68"/>
    <mergeCell ref="O61:O68"/>
    <mergeCell ref="N70:N75"/>
    <mergeCell ref="L70:L75"/>
    <mergeCell ref="M70:M75"/>
    <mergeCell ref="B36:G36"/>
    <mergeCell ref="B42:G42"/>
    <mergeCell ref="B43:G43"/>
    <mergeCell ref="B44:G44"/>
    <mergeCell ref="B45:G45"/>
    <mergeCell ref="B49:G49"/>
    <mergeCell ref="B76:G76"/>
    <mergeCell ref="B60:G60"/>
    <mergeCell ref="B61:G61"/>
    <mergeCell ref="B62:G62"/>
    <mergeCell ref="B63:G63"/>
    <mergeCell ref="B64:G64"/>
    <mergeCell ref="B75:G75"/>
    <mergeCell ref="B50:G50"/>
    <mergeCell ref="B51:G51"/>
    <mergeCell ref="B65:G65"/>
    <mergeCell ref="B66:G66"/>
    <mergeCell ref="B67:G67"/>
    <mergeCell ref="B68:G68"/>
    <mergeCell ref="B69:G69"/>
    <mergeCell ref="B70:G70"/>
    <mergeCell ref="B71:G71"/>
    <mergeCell ref="B72:G72"/>
    <mergeCell ref="B73:G73"/>
    <mergeCell ref="P40:P44"/>
    <mergeCell ref="L40:L44"/>
    <mergeCell ref="M40:M44"/>
    <mergeCell ref="B48:G48"/>
    <mergeCell ref="B46:G46"/>
    <mergeCell ref="L48:L51"/>
    <mergeCell ref="M48:M51"/>
    <mergeCell ref="N48:N51"/>
    <mergeCell ref="O46:O51"/>
    <mergeCell ref="Q29:Q33"/>
    <mergeCell ref="R29:R33"/>
    <mergeCell ref="L23:L27"/>
    <mergeCell ref="M23:M27"/>
    <mergeCell ref="B33:G33"/>
    <mergeCell ref="L29:L33"/>
    <mergeCell ref="M29:M33"/>
    <mergeCell ref="N29:N33"/>
    <mergeCell ref="O29:O33"/>
    <mergeCell ref="P29:P33"/>
    <mergeCell ref="B31:G31"/>
    <mergeCell ref="B28:G28"/>
    <mergeCell ref="B74:G74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B25:G25"/>
    <mergeCell ref="P53:P59"/>
    <mergeCell ref="M13:O13"/>
    <mergeCell ref="A108:J108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34:G34"/>
    <mergeCell ref="B35:G35"/>
    <mergeCell ref="B39:G39"/>
    <mergeCell ref="B37:G37"/>
    <mergeCell ref="B40:G40"/>
    <mergeCell ref="B32:G32"/>
    <mergeCell ref="B30:G30"/>
    <mergeCell ref="B29:G29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baseColWidth="10" defaultColWidth="9.1640625" defaultRowHeight="15" x14ac:dyDescent="0.2"/>
  <cols>
    <col min="1" max="2" width="9.1640625" style="4"/>
    <col min="3" max="3" width="11" style="4" customWidth="1"/>
    <col min="4" max="5" width="9.1640625" style="4"/>
    <col min="6" max="6" width="11.33203125" style="4" customWidth="1"/>
    <col min="7" max="7" width="12.5" style="4" bestFit="1" customWidth="1"/>
    <col min="8" max="9" width="9.1640625" style="5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16406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62" t="s">
        <v>73</v>
      </c>
      <c r="B4" s="262"/>
      <c r="C4" s="262"/>
      <c r="D4" s="262"/>
      <c r="E4" s="262"/>
    </row>
    <row r="5" spans="1:17" hidden="1" x14ac:dyDescent="0.2">
      <c r="A5" s="263" t="s">
        <v>24</v>
      </c>
      <c r="B5" s="263"/>
      <c r="C5" s="263"/>
      <c r="D5" s="7"/>
      <c r="G5" s="264" t="s">
        <v>114</v>
      </c>
      <c r="H5" s="264"/>
    </row>
    <row r="6" spans="1:17" x14ac:dyDescent="0.2">
      <c r="G6" s="265">
        <f>ARENA!H2</f>
        <v>45667</v>
      </c>
      <c r="H6" s="265"/>
    </row>
    <row r="7" spans="1:17" ht="21" x14ac:dyDescent="0.2">
      <c r="A7" s="1"/>
      <c r="B7" s="266" t="s">
        <v>111</v>
      </c>
      <c r="C7" s="266"/>
      <c r="D7" s="266"/>
      <c r="E7" s="266"/>
      <c r="F7" s="266"/>
      <c r="G7" s="267" t="s">
        <v>151</v>
      </c>
      <c r="H7" s="267"/>
      <c r="I7" s="267"/>
    </row>
    <row r="8" spans="1:17" ht="15.75" customHeight="1" x14ac:dyDescent="0.2">
      <c r="A8" s="257" t="str">
        <f>ARENA!A8</f>
        <v>CAMPUSMÄSSAN 29 JANUARI 2025</v>
      </c>
      <c r="B8" s="257"/>
      <c r="C8" s="257"/>
      <c r="D8" s="257"/>
      <c r="E8" s="257"/>
      <c r="F8" s="257"/>
      <c r="G8" s="257"/>
      <c r="H8" s="257"/>
      <c r="I8" s="257"/>
    </row>
    <row r="9" spans="1:17" ht="25.5" customHeight="1" x14ac:dyDescent="0.2">
      <c r="A9" s="258" t="s">
        <v>0</v>
      </c>
      <c r="B9" s="258"/>
      <c r="C9" s="2">
        <f>ARENA!C9</f>
        <v>0</v>
      </c>
      <c r="D9" s="259" t="s">
        <v>112</v>
      </c>
      <c r="E9" s="259"/>
      <c r="F9" s="2"/>
      <c r="G9" s="9" t="s">
        <v>113</v>
      </c>
      <c r="H9" s="260"/>
      <c r="I9" s="260"/>
    </row>
    <row r="10" spans="1:17" ht="21" customHeight="1" x14ac:dyDescent="0.2">
      <c r="A10" s="261" t="s">
        <v>115</v>
      </c>
      <c r="B10" s="261"/>
      <c r="C10" s="252">
        <f>ARENA!C10</f>
        <v>0</v>
      </c>
      <c r="D10" s="252"/>
      <c r="E10" s="252"/>
      <c r="F10" s="10" t="s">
        <v>119</v>
      </c>
      <c r="G10" s="255">
        <f>ARENA!H10</f>
        <v>0</v>
      </c>
      <c r="H10" s="255"/>
      <c r="I10" s="255"/>
    </row>
    <row r="11" spans="1:17" ht="21" customHeight="1" x14ac:dyDescent="0.2">
      <c r="A11" s="268" t="s">
        <v>116</v>
      </c>
      <c r="B11" s="268"/>
      <c r="C11" s="255">
        <f>ARENA!C11</f>
        <v>0</v>
      </c>
      <c r="D11" s="255"/>
      <c r="E11" s="255"/>
      <c r="F11" s="255"/>
      <c r="G11" s="10" t="s">
        <v>120</v>
      </c>
      <c r="H11" s="255">
        <f>ARENA!I11</f>
        <v>0</v>
      </c>
      <c r="I11" s="255"/>
    </row>
    <row r="12" spans="1:17" ht="18.75" customHeight="1" x14ac:dyDescent="0.2">
      <c r="A12" s="11" t="s">
        <v>1</v>
      </c>
      <c r="B12" s="255">
        <f>ARENA!B12</f>
        <v>0</v>
      </c>
      <c r="C12" s="255"/>
      <c r="D12" s="255"/>
      <c r="E12" s="253" t="s">
        <v>117</v>
      </c>
      <c r="F12" s="254"/>
      <c r="G12" s="255">
        <f>ARENA!H12</f>
        <v>0</v>
      </c>
      <c r="H12" s="255"/>
      <c r="I12" s="255"/>
    </row>
    <row r="13" spans="1:17" ht="21.75" customHeight="1" x14ac:dyDescent="0.2">
      <c r="A13" s="11" t="s">
        <v>2</v>
      </c>
      <c r="B13" s="252">
        <f>ARENA!B14</f>
        <v>0</v>
      </c>
      <c r="C13" s="252"/>
      <c r="D13" s="252"/>
      <c r="E13" s="253" t="s">
        <v>118</v>
      </c>
      <c r="F13" s="254"/>
      <c r="G13" s="255">
        <f>ARENA!H14</f>
        <v>0</v>
      </c>
      <c r="H13" s="255"/>
      <c r="I13" s="255"/>
    </row>
    <row r="14" spans="1:17" ht="16" x14ac:dyDescent="0.2">
      <c r="A14" s="12" t="s">
        <v>3</v>
      </c>
      <c r="B14" s="243" t="s">
        <v>4</v>
      </c>
      <c r="C14" s="243"/>
      <c r="D14" s="243"/>
      <c r="E14" s="243"/>
      <c r="F14" s="243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45" t="s">
        <v>97</v>
      </c>
      <c r="C15" s="245"/>
      <c r="D15" s="245"/>
      <c r="E15" s="245"/>
      <c r="F15" s="245"/>
      <c r="G15" s="15">
        <v>109</v>
      </c>
      <c r="H15" s="3">
        <f>ARENA!I16</f>
        <v>0</v>
      </c>
      <c r="I15" s="16">
        <f>G15*H15</f>
        <v>0</v>
      </c>
      <c r="K15" s="256"/>
      <c r="L15" s="242"/>
      <c r="M15" s="242"/>
      <c r="N15" s="242"/>
      <c r="O15" s="242"/>
      <c r="P15" s="242"/>
      <c r="Q15" s="242"/>
    </row>
    <row r="16" spans="1:17" ht="15.75" customHeight="1" x14ac:dyDescent="0.2">
      <c r="A16" s="14">
        <v>13001</v>
      </c>
      <c r="B16" s="251" t="s">
        <v>75</v>
      </c>
      <c r="C16" s="251"/>
      <c r="D16" s="251"/>
      <c r="E16" s="251"/>
      <c r="F16" s="251"/>
      <c r="G16" s="15">
        <v>90</v>
      </c>
      <c r="H16" s="3">
        <f>ARENA!I17</f>
        <v>0</v>
      </c>
      <c r="I16" s="17">
        <f t="shared" ref="I16:I34" si="0">G16*H16</f>
        <v>0</v>
      </c>
      <c r="K16" s="256"/>
      <c r="L16" s="242"/>
      <c r="M16" s="242"/>
      <c r="N16" s="242"/>
      <c r="O16" s="242"/>
      <c r="P16" s="242"/>
      <c r="Q16" s="242"/>
    </row>
    <row r="17" spans="1:17" ht="15.75" customHeight="1" x14ac:dyDescent="0.2">
      <c r="A17" s="14">
        <v>13003</v>
      </c>
      <c r="B17" s="251" t="s">
        <v>76</v>
      </c>
      <c r="C17" s="251"/>
      <c r="D17" s="251"/>
      <c r="E17" s="251"/>
      <c r="F17" s="251"/>
      <c r="G17" s="15">
        <v>90</v>
      </c>
      <c r="H17" s="3">
        <f>ARENA!I18</f>
        <v>0</v>
      </c>
      <c r="I17" s="17">
        <f t="shared" si="0"/>
        <v>0</v>
      </c>
      <c r="K17" s="256"/>
      <c r="L17" s="242"/>
      <c r="M17" s="242"/>
      <c r="N17" s="242"/>
      <c r="O17" s="242"/>
      <c r="P17" s="242"/>
      <c r="Q17" s="242"/>
    </row>
    <row r="18" spans="1:17" ht="15.75" customHeight="1" x14ac:dyDescent="0.2">
      <c r="A18" s="14">
        <v>13005</v>
      </c>
      <c r="B18" s="251" t="s">
        <v>78</v>
      </c>
      <c r="C18" s="251"/>
      <c r="D18" s="251"/>
      <c r="E18" s="251"/>
      <c r="F18" s="251"/>
      <c r="G18" s="15">
        <v>90</v>
      </c>
      <c r="H18" s="3">
        <f>ARENA!I19</f>
        <v>0</v>
      </c>
      <c r="I18" s="17">
        <f t="shared" si="0"/>
        <v>0</v>
      </c>
      <c r="K18" s="256"/>
      <c r="L18" s="242"/>
      <c r="M18" s="242"/>
      <c r="N18" s="242"/>
      <c r="O18" s="242"/>
      <c r="P18" s="242"/>
      <c r="Q18" s="242"/>
    </row>
    <row r="19" spans="1:17" ht="15.75" customHeight="1" x14ac:dyDescent="0.2">
      <c r="A19" s="14">
        <v>13006</v>
      </c>
      <c r="B19" s="251" t="s">
        <v>79</v>
      </c>
      <c r="C19" s="251"/>
      <c r="D19" s="251"/>
      <c r="E19" s="251"/>
      <c r="F19" s="251"/>
      <c r="G19" s="15">
        <v>90</v>
      </c>
      <c r="H19" s="3">
        <f>ARENA!I20</f>
        <v>0</v>
      </c>
      <c r="I19" s="17">
        <f t="shared" si="0"/>
        <v>0</v>
      </c>
      <c r="K19" s="256"/>
      <c r="L19" s="242"/>
      <c r="M19" s="242"/>
      <c r="N19" s="242"/>
      <c r="O19" s="242"/>
      <c r="P19" s="242"/>
      <c r="Q19" s="242"/>
    </row>
    <row r="20" spans="1:17" ht="15" customHeight="1" x14ac:dyDescent="0.2">
      <c r="A20" s="14">
        <v>13009</v>
      </c>
      <c r="B20" s="251" t="s">
        <v>80</v>
      </c>
      <c r="C20" s="251"/>
      <c r="D20" s="251"/>
      <c r="E20" s="251"/>
      <c r="F20" s="251"/>
      <c r="G20" s="15">
        <v>90</v>
      </c>
      <c r="H20" s="3">
        <f>ARENA!I21</f>
        <v>0</v>
      </c>
      <c r="I20" s="17">
        <f t="shared" si="0"/>
        <v>0</v>
      </c>
      <c r="K20" s="256"/>
      <c r="L20" s="242"/>
      <c r="M20" s="242"/>
      <c r="N20" s="242"/>
      <c r="O20" s="242"/>
      <c r="P20" s="242"/>
      <c r="Q20" s="242"/>
    </row>
    <row r="21" spans="1:17" ht="16" x14ac:dyDescent="0.2">
      <c r="A21" s="12" t="s">
        <v>3</v>
      </c>
      <c r="B21" s="243" t="s">
        <v>127</v>
      </c>
      <c r="C21" s="243"/>
      <c r="D21" s="243"/>
      <c r="E21" s="243"/>
      <c r="F21" s="243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">
      <c r="A22" s="14">
        <v>14201</v>
      </c>
      <c r="B22" s="234" t="s">
        <v>28</v>
      </c>
      <c r="C22" s="234"/>
      <c r="D22" s="234"/>
      <c r="E22" s="234"/>
      <c r="F22" s="234"/>
      <c r="G22" s="18">
        <v>130</v>
      </c>
      <c r="H22" s="3">
        <f>ARENA!I23</f>
        <v>0</v>
      </c>
      <c r="I22" s="17">
        <f t="shared" si="0"/>
        <v>0</v>
      </c>
      <c r="K22" s="242"/>
      <c r="L22" s="242"/>
      <c r="M22" s="242"/>
      <c r="N22" s="242"/>
      <c r="O22" s="242"/>
      <c r="P22" s="242"/>
      <c r="Q22" s="242"/>
    </row>
    <row r="23" spans="1:17" x14ac:dyDescent="0.2">
      <c r="A23" s="14">
        <v>14202</v>
      </c>
      <c r="B23" s="234" t="s">
        <v>29</v>
      </c>
      <c r="C23" s="234"/>
      <c r="D23" s="234"/>
      <c r="E23" s="234"/>
      <c r="F23" s="234"/>
      <c r="G23" s="18">
        <v>140</v>
      </c>
      <c r="H23" s="3">
        <f>ARENA!I24</f>
        <v>0</v>
      </c>
      <c r="I23" s="17">
        <f t="shared" si="0"/>
        <v>0</v>
      </c>
      <c r="K23" s="242"/>
      <c r="L23" s="242"/>
      <c r="M23" s="242"/>
      <c r="N23" s="242"/>
      <c r="O23" s="242"/>
      <c r="P23" s="242"/>
      <c r="Q23" s="242"/>
    </row>
    <row r="24" spans="1:17" x14ac:dyDescent="0.2">
      <c r="A24" s="14">
        <v>14203</v>
      </c>
      <c r="B24" s="234" t="s">
        <v>30</v>
      </c>
      <c r="C24" s="234"/>
      <c r="D24" s="234"/>
      <c r="E24" s="234"/>
      <c r="F24" s="234"/>
      <c r="G24" s="18">
        <v>430</v>
      </c>
      <c r="H24" s="3">
        <f>ARENA!I25</f>
        <v>0</v>
      </c>
      <c r="I24" s="17">
        <f t="shared" si="0"/>
        <v>0</v>
      </c>
      <c r="K24" s="242"/>
      <c r="L24" s="242"/>
      <c r="M24" s="242"/>
      <c r="N24" s="242"/>
      <c r="O24" s="242"/>
      <c r="P24" s="242"/>
      <c r="Q24" s="242"/>
    </row>
    <row r="25" spans="1:17" x14ac:dyDescent="0.2">
      <c r="A25" s="14">
        <v>14215</v>
      </c>
      <c r="B25" s="234" t="s">
        <v>36</v>
      </c>
      <c r="C25" s="234"/>
      <c r="D25" s="234"/>
      <c r="E25" s="234"/>
      <c r="F25" s="234"/>
      <c r="G25" s="15">
        <v>350</v>
      </c>
      <c r="H25" s="3">
        <f>ARENA!I26</f>
        <v>0</v>
      </c>
      <c r="I25" s="17">
        <f t="shared" si="0"/>
        <v>0</v>
      </c>
      <c r="K25" s="242"/>
      <c r="L25" s="242"/>
      <c r="M25" s="242"/>
      <c r="N25" s="242"/>
      <c r="O25" s="242"/>
      <c r="P25" s="242"/>
      <c r="Q25" s="242"/>
    </row>
    <row r="26" spans="1:17" x14ac:dyDescent="0.2">
      <c r="A26" s="14">
        <v>14216</v>
      </c>
      <c r="B26" s="234" t="s">
        <v>82</v>
      </c>
      <c r="C26" s="234"/>
      <c r="D26" s="234"/>
      <c r="E26" s="234"/>
      <c r="F26" s="234"/>
      <c r="G26" s="15">
        <v>430</v>
      </c>
      <c r="H26" s="3">
        <f>ARENA!I27</f>
        <v>0</v>
      </c>
      <c r="I26" s="17">
        <f t="shared" si="0"/>
        <v>0</v>
      </c>
      <c r="K26" s="242"/>
      <c r="L26" s="242"/>
      <c r="M26" s="242"/>
      <c r="N26" s="242"/>
      <c r="O26" s="242"/>
      <c r="P26" s="242"/>
      <c r="Q26" s="242"/>
    </row>
    <row r="27" spans="1:17" x14ac:dyDescent="0.2">
      <c r="A27" s="14">
        <v>14217</v>
      </c>
      <c r="B27" s="234" t="s">
        <v>83</v>
      </c>
      <c r="C27" s="234"/>
      <c r="D27" s="234"/>
      <c r="E27" s="234"/>
      <c r="F27" s="234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">
      <c r="A28" s="14">
        <v>14224</v>
      </c>
      <c r="B28" s="234" t="s">
        <v>84</v>
      </c>
      <c r="C28" s="234"/>
      <c r="D28" s="234"/>
      <c r="E28" s="234"/>
      <c r="F28" s="234"/>
      <c r="G28" s="15">
        <v>400</v>
      </c>
      <c r="H28" s="3">
        <f>ARENA!I29</f>
        <v>0</v>
      </c>
      <c r="I28" s="17">
        <f t="shared" si="0"/>
        <v>0</v>
      </c>
      <c r="K28" s="242"/>
      <c r="L28" s="242"/>
      <c r="M28" s="242"/>
      <c r="N28" s="242"/>
      <c r="O28" s="242"/>
      <c r="P28" s="242"/>
      <c r="Q28" s="242"/>
    </row>
    <row r="29" spans="1:17" x14ac:dyDescent="0.2">
      <c r="A29" s="14">
        <v>14308</v>
      </c>
      <c r="B29" s="234" t="s">
        <v>85</v>
      </c>
      <c r="C29" s="234"/>
      <c r="D29" s="234"/>
      <c r="E29" s="234"/>
      <c r="F29" s="234"/>
      <c r="G29" s="18">
        <v>640</v>
      </c>
      <c r="H29" s="3">
        <f>ARENA!I30</f>
        <v>0</v>
      </c>
      <c r="I29" s="17">
        <f t="shared" si="0"/>
        <v>0</v>
      </c>
      <c r="K29" s="242"/>
      <c r="L29" s="242"/>
      <c r="M29" s="242"/>
      <c r="N29" s="242"/>
      <c r="O29" s="242"/>
      <c r="P29" s="242"/>
      <c r="Q29" s="242"/>
    </row>
    <row r="30" spans="1:17" x14ac:dyDescent="0.2">
      <c r="A30" s="14">
        <v>14204</v>
      </c>
      <c r="B30" s="234" t="s">
        <v>31</v>
      </c>
      <c r="C30" s="234"/>
      <c r="D30" s="234"/>
      <c r="E30" s="234"/>
      <c r="F30" s="234"/>
      <c r="G30" s="18">
        <v>330</v>
      </c>
      <c r="H30" s="3">
        <f>ARENA!I31</f>
        <v>0</v>
      </c>
      <c r="I30" s="17">
        <f t="shared" si="0"/>
        <v>0</v>
      </c>
      <c r="K30" s="242"/>
      <c r="L30" s="242"/>
      <c r="M30" s="242"/>
      <c r="N30" s="242"/>
      <c r="O30" s="242"/>
      <c r="P30" s="242"/>
      <c r="Q30" s="242"/>
    </row>
    <row r="31" spans="1:17" x14ac:dyDescent="0.2">
      <c r="A31" s="8">
        <v>14318</v>
      </c>
      <c r="B31" s="250" t="s">
        <v>81</v>
      </c>
      <c r="C31" s="250"/>
      <c r="D31" s="250"/>
      <c r="E31" s="250"/>
      <c r="F31" s="250"/>
      <c r="G31" s="15">
        <v>395</v>
      </c>
      <c r="H31" s="3">
        <f>ARENA!I32</f>
        <v>0</v>
      </c>
      <c r="I31" s="17">
        <f t="shared" si="0"/>
        <v>0</v>
      </c>
      <c r="K31" s="242"/>
      <c r="L31" s="242"/>
      <c r="M31" s="242"/>
      <c r="N31" s="242"/>
      <c r="O31" s="242"/>
      <c r="P31" s="242"/>
      <c r="Q31" s="242"/>
    </row>
    <row r="32" spans="1:17" x14ac:dyDescent="0.2">
      <c r="A32" s="14">
        <v>14221</v>
      </c>
      <c r="B32" s="234" t="s">
        <v>34</v>
      </c>
      <c r="C32" s="234"/>
      <c r="D32" s="234"/>
      <c r="E32" s="234"/>
      <c r="F32" s="234"/>
      <c r="G32" s="15">
        <v>250</v>
      </c>
      <c r="H32" s="3">
        <f>ARENA!I33</f>
        <v>0</v>
      </c>
      <c r="I32" s="17">
        <f t="shared" si="0"/>
        <v>0</v>
      </c>
      <c r="K32" s="242"/>
      <c r="L32" s="242"/>
      <c r="M32" s="242"/>
      <c r="N32" s="242"/>
      <c r="O32" s="242"/>
      <c r="P32" s="242"/>
      <c r="Q32" s="242"/>
    </row>
    <row r="33" spans="1:18" x14ac:dyDescent="0.2">
      <c r="A33" s="14">
        <v>14222</v>
      </c>
      <c r="B33" s="234" t="s">
        <v>35</v>
      </c>
      <c r="C33" s="234"/>
      <c r="D33" s="234"/>
      <c r="E33" s="234"/>
      <c r="F33" s="234"/>
      <c r="G33" s="15">
        <v>350</v>
      </c>
      <c r="H33" s="3">
        <f>ARENA!I34</f>
        <v>0</v>
      </c>
      <c r="I33" s="17">
        <f t="shared" si="0"/>
        <v>0</v>
      </c>
      <c r="K33" s="242"/>
      <c r="L33" s="242"/>
      <c r="M33" s="242"/>
      <c r="N33" s="242"/>
      <c r="O33" s="242"/>
      <c r="P33" s="242"/>
      <c r="Q33" s="242"/>
    </row>
    <row r="34" spans="1:18" x14ac:dyDescent="0.2">
      <c r="A34" s="8">
        <v>14223</v>
      </c>
      <c r="B34" s="234" t="s">
        <v>86</v>
      </c>
      <c r="C34" s="234"/>
      <c r="D34" s="234"/>
      <c r="E34" s="234"/>
      <c r="F34" s="234"/>
      <c r="G34" s="15">
        <v>180</v>
      </c>
      <c r="H34" s="3">
        <f>ARENA!I35</f>
        <v>0</v>
      </c>
      <c r="I34" s="17">
        <f t="shared" si="0"/>
        <v>0</v>
      </c>
      <c r="K34" s="242"/>
      <c r="L34" s="242"/>
      <c r="M34" s="242"/>
      <c r="N34" s="242"/>
      <c r="O34" s="242"/>
      <c r="P34" s="242"/>
      <c r="Q34" s="242"/>
    </row>
    <row r="35" spans="1:18" x14ac:dyDescent="0.2">
      <c r="A35" s="8">
        <v>14214</v>
      </c>
      <c r="B35" s="234" t="s">
        <v>96</v>
      </c>
      <c r="C35" s="234"/>
      <c r="D35" s="234"/>
      <c r="E35" s="234"/>
      <c r="F35" s="234"/>
      <c r="G35" s="15">
        <v>200</v>
      </c>
      <c r="H35" s="3">
        <f>ARENA!I36</f>
        <v>0</v>
      </c>
      <c r="I35" s="17">
        <f>G35*H35</f>
        <v>0</v>
      </c>
      <c r="K35" s="242"/>
      <c r="L35" s="242"/>
      <c r="M35" s="242"/>
      <c r="N35" s="242"/>
      <c r="O35" s="242"/>
      <c r="P35" s="242"/>
      <c r="Q35" s="242"/>
    </row>
    <row r="36" spans="1:18" x14ac:dyDescent="0.2">
      <c r="A36" s="8">
        <v>12024</v>
      </c>
      <c r="B36" s="247" t="s">
        <v>148</v>
      </c>
      <c r="C36" s="248"/>
      <c r="D36" s="248"/>
      <c r="E36" s="248"/>
      <c r="F36" s="249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">
      <c r="A37" s="8">
        <v>12021</v>
      </c>
      <c r="B37" s="247" t="s">
        <v>149</v>
      </c>
      <c r="C37" s="248"/>
      <c r="D37" s="248"/>
      <c r="E37" s="248"/>
      <c r="F37" s="249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ht="16" x14ac:dyDescent="0.2">
      <c r="A38" s="12" t="s">
        <v>3</v>
      </c>
      <c r="B38" s="243" t="s">
        <v>88</v>
      </c>
      <c r="C38" s="243"/>
      <c r="D38" s="243"/>
      <c r="E38" s="243"/>
      <c r="F38" s="243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">
      <c r="A39" s="14">
        <v>14007</v>
      </c>
      <c r="B39" s="246" t="s">
        <v>32</v>
      </c>
      <c r="C39" s="246"/>
      <c r="D39" s="246"/>
      <c r="E39" s="246"/>
      <c r="F39" s="246"/>
      <c r="G39" s="15">
        <v>950</v>
      </c>
      <c r="H39" s="3">
        <f>ARENA!I40</f>
        <v>0</v>
      </c>
      <c r="I39" s="17">
        <f>G39*H39</f>
        <v>0</v>
      </c>
      <c r="K39" s="242"/>
      <c r="L39" s="242"/>
      <c r="M39" s="242"/>
      <c r="N39" s="242"/>
      <c r="O39" s="242"/>
      <c r="P39" s="242"/>
      <c r="Q39" s="242"/>
    </row>
    <row r="40" spans="1:18" x14ac:dyDescent="0.2">
      <c r="A40" s="14">
        <v>14033</v>
      </c>
      <c r="B40" s="246" t="s">
        <v>33</v>
      </c>
      <c r="C40" s="246"/>
      <c r="D40" s="246"/>
      <c r="E40" s="246"/>
      <c r="F40" s="246"/>
      <c r="G40" s="15">
        <v>950</v>
      </c>
      <c r="H40" s="3">
        <f>ARENA!I41</f>
        <v>0</v>
      </c>
      <c r="I40" s="17">
        <f>G40*H40</f>
        <v>0</v>
      </c>
      <c r="K40" s="242"/>
      <c r="L40" s="242"/>
      <c r="M40" s="242"/>
      <c r="N40" s="242"/>
      <c r="O40" s="242"/>
      <c r="P40" s="242"/>
      <c r="Q40" s="242"/>
    </row>
    <row r="41" spans="1:18" ht="16" x14ac:dyDescent="0.2">
      <c r="A41" s="12" t="s">
        <v>3</v>
      </c>
      <c r="B41" s="243" t="s">
        <v>93</v>
      </c>
      <c r="C41" s="243"/>
      <c r="D41" s="243"/>
      <c r="E41" s="243"/>
      <c r="F41" s="243"/>
      <c r="G41" s="13" t="s">
        <v>5</v>
      </c>
      <c r="H41" s="13" t="s">
        <v>74</v>
      </c>
      <c r="I41" s="13" t="s">
        <v>87</v>
      </c>
      <c r="K41" s="242"/>
      <c r="L41" s="242"/>
      <c r="M41" s="242"/>
      <c r="N41" s="242"/>
      <c r="O41" s="242"/>
      <c r="P41" s="242"/>
      <c r="Q41" s="242"/>
    </row>
    <row r="42" spans="1:18" x14ac:dyDescent="0.2">
      <c r="A42" s="14">
        <v>14307</v>
      </c>
      <c r="B42" s="246" t="s">
        <v>25</v>
      </c>
      <c r="C42" s="246"/>
      <c r="D42" s="246"/>
      <c r="E42" s="246"/>
      <c r="F42" s="246"/>
      <c r="G42" s="15">
        <v>140</v>
      </c>
      <c r="H42" s="3">
        <f>ARENA!I43</f>
        <v>0</v>
      </c>
      <c r="I42" s="17">
        <f t="shared" ref="I42:I47" si="1">G42*H42</f>
        <v>0</v>
      </c>
      <c r="K42" s="242"/>
      <c r="L42" s="242"/>
      <c r="M42" s="242"/>
      <c r="N42" s="242"/>
      <c r="O42" s="242"/>
      <c r="P42" s="242"/>
      <c r="Q42" s="242"/>
    </row>
    <row r="43" spans="1:18" x14ac:dyDescent="0.2">
      <c r="A43" s="14">
        <v>14304</v>
      </c>
      <c r="B43" s="246" t="s">
        <v>90</v>
      </c>
      <c r="C43" s="246"/>
      <c r="D43" s="246"/>
      <c r="E43" s="246"/>
      <c r="F43" s="246"/>
      <c r="G43" s="15">
        <v>140</v>
      </c>
      <c r="H43" s="3">
        <f>ARENA!I44</f>
        <v>0</v>
      </c>
      <c r="I43" s="17">
        <f t="shared" si="1"/>
        <v>0</v>
      </c>
      <c r="K43" s="242"/>
      <c r="L43" s="242"/>
      <c r="M43" s="242"/>
      <c r="N43" s="242"/>
      <c r="O43" s="242"/>
      <c r="P43" s="242"/>
      <c r="Q43" s="242"/>
    </row>
    <row r="44" spans="1:18" x14ac:dyDescent="0.2">
      <c r="A44" s="14">
        <v>14305</v>
      </c>
      <c r="B44" s="246" t="s">
        <v>26</v>
      </c>
      <c r="C44" s="246"/>
      <c r="D44" s="246"/>
      <c r="E44" s="246"/>
      <c r="F44" s="246"/>
      <c r="G44" s="15">
        <v>280</v>
      </c>
      <c r="H44" s="3">
        <f>ARENA!I45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">
      <c r="A45" s="14">
        <v>14301</v>
      </c>
      <c r="B45" s="246" t="s">
        <v>27</v>
      </c>
      <c r="C45" s="246"/>
      <c r="D45" s="246"/>
      <c r="E45" s="246"/>
      <c r="F45" s="246"/>
      <c r="G45" s="15">
        <v>495</v>
      </c>
      <c r="H45" s="3">
        <f>ARENA!I48</f>
        <v>0</v>
      </c>
      <c r="I45" s="17">
        <f t="shared" si="1"/>
        <v>0</v>
      </c>
      <c r="K45" s="242"/>
      <c r="L45" s="242"/>
      <c r="M45" s="242"/>
      <c r="N45" s="242"/>
      <c r="O45" s="242"/>
      <c r="P45" s="242"/>
      <c r="Q45" s="242"/>
    </row>
    <row r="46" spans="1:18" x14ac:dyDescent="0.2">
      <c r="A46" s="8">
        <v>14300</v>
      </c>
      <c r="B46" s="246" t="s">
        <v>94</v>
      </c>
      <c r="C46" s="246"/>
      <c r="D46" s="246"/>
      <c r="E46" s="246"/>
      <c r="F46" s="246"/>
      <c r="G46" s="15">
        <v>495</v>
      </c>
      <c r="H46" s="3">
        <f>ARENA!I49</f>
        <v>0</v>
      </c>
      <c r="I46" s="17">
        <f t="shared" si="1"/>
        <v>0</v>
      </c>
      <c r="K46" s="242"/>
      <c r="L46" s="242"/>
      <c r="M46" s="242"/>
      <c r="N46" s="242"/>
      <c r="O46" s="242"/>
      <c r="P46" s="242"/>
      <c r="Q46" s="242"/>
      <c r="R46" s="19"/>
    </row>
    <row r="47" spans="1:18" x14ac:dyDescent="0.2">
      <c r="A47" s="8">
        <v>14302</v>
      </c>
      <c r="B47" s="246" t="s">
        <v>89</v>
      </c>
      <c r="C47" s="246"/>
      <c r="D47" s="246"/>
      <c r="E47" s="246"/>
      <c r="F47" s="246"/>
      <c r="G47" s="15">
        <v>595</v>
      </c>
      <c r="H47" s="3">
        <f>ARENA!I50</f>
        <v>0</v>
      </c>
      <c r="I47" s="17">
        <f t="shared" si="1"/>
        <v>0</v>
      </c>
      <c r="K47" s="242"/>
      <c r="L47" s="242"/>
      <c r="M47" s="242"/>
      <c r="N47" s="242"/>
      <c r="O47" s="242"/>
      <c r="P47" s="242"/>
      <c r="Q47" s="242"/>
    </row>
    <row r="48" spans="1:18" x14ac:dyDescent="0.2">
      <c r="A48" s="8" t="s">
        <v>91</v>
      </c>
      <c r="B48" s="246" t="s">
        <v>92</v>
      </c>
      <c r="C48" s="246"/>
      <c r="D48" s="246"/>
      <c r="E48" s="246"/>
      <c r="F48" s="246"/>
      <c r="G48" s="15">
        <v>595</v>
      </c>
      <c r="H48" s="3" t="e">
        <f>ARENA!#REF!</f>
        <v>#REF!</v>
      </c>
      <c r="I48" s="17" t="e">
        <f>G48*H48</f>
        <v>#REF!</v>
      </c>
      <c r="K48" s="242"/>
      <c r="L48" s="242"/>
      <c r="M48" s="242"/>
      <c r="N48" s="242"/>
      <c r="O48" s="242"/>
      <c r="P48" s="242"/>
      <c r="Q48" s="242"/>
    </row>
    <row r="49" spans="1:17" x14ac:dyDescent="0.2">
      <c r="A49" s="8">
        <v>14509</v>
      </c>
      <c r="B49" s="246" t="s">
        <v>95</v>
      </c>
      <c r="C49" s="246"/>
      <c r="D49" s="246"/>
      <c r="E49" s="246"/>
      <c r="F49" s="246"/>
      <c r="G49" s="15">
        <v>800</v>
      </c>
      <c r="H49" s="3">
        <f>ARENA!I51</f>
        <v>0</v>
      </c>
      <c r="I49" s="17">
        <f>G49*H49</f>
        <v>0</v>
      </c>
      <c r="K49" s="242"/>
      <c r="L49" s="242"/>
      <c r="M49" s="242"/>
      <c r="N49" s="242"/>
      <c r="O49" s="242"/>
      <c r="P49" s="242"/>
      <c r="Q49" s="242"/>
    </row>
    <row r="50" spans="1:17" x14ac:dyDescent="0.2">
      <c r="A50" s="8">
        <v>14511</v>
      </c>
      <c r="B50" s="246" t="s">
        <v>153</v>
      </c>
      <c r="C50" s="246"/>
      <c r="D50" s="246"/>
      <c r="E50" s="246"/>
      <c r="F50" s="246"/>
      <c r="G50" s="15">
        <v>800</v>
      </c>
      <c r="H50" s="3">
        <f>ARENA!I52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6" x14ac:dyDescent="0.2">
      <c r="A51" s="12" t="s">
        <v>3</v>
      </c>
      <c r="B51" s="238" t="s">
        <v>131</v>
      </c>
      <c r="C51" s="238"/>
      <c r="D51" s="238"/>
      <c r="E51" s="238"/>
      <c r="F51" s="238"/>
      <c r="G51" s="20" t="s">
        <v>5</v>
      </c>
      <c r="H51" s="20" t="s">
        <v>6</v>
      </c>
      <c r="I51" s="13" t="s">
        <v>87</v>
      </c>
      <c r="K51" s="242"/>
      <c r="L51" s="242"/>
      <c r="M51" s="242"/>
      <c r="N51" s="242"/>
      <c r="O51" s="242"/>
      <c r="P51" s="242"/>
      <c r="Q51" s="242"/>
    </row>
    <row r="52" spans="1:17" x14ac:dyDescent="0.2">
      <c r="A52" s="14">
        <v>14003</v>
      </c>
      <c r="B52" s="234" t="s">
        <v>37</v>
      </c>
      <c r="C52" s="234"/>
      <c r="D52" s="234"/>
      <c r="E52" s="234"/>
      <c r="F52" s="234"/>
      <c r="G52" s="18">
        <v>535</v>
      </c>
      <c r="H52" s="3">
        <f>ARENA!I54</f>
        <v>0</v>
      </c>
      <c r="I52" s="17">
        <f t="shared" si="2"/>
        <v>0</v>
      </c>
      <c r="K52" s="242"/>
      <c r="L52" s="242"/>
      <c r="M52" s="242"/>
      <c r="N52" s="242"/>
      <c r="O52" s="242"/>
      <c r="P52" s="242"/>
      <c r="Q52" s="242"/>
    </row>
    <row r="53" spans="1:17" x14ac:dyDescent="0.2">
      <c r="A53" s="14">
        <v>17200</v>
      </c>
      <c r="B53" s="234" t="s">
        <v>38</v>
      </c>
      <c r="C53" s="234"/>
      <c r="D53" s="234"/>
      <c r="E53" s="234"/>
      <c r="F53" s="234"/>
      <c r="G53" s="18">
        <v>390</v>
      </c>
      <c r="H53" s="3">
        <f>ARENA!I55</f>
        <v>0</v>
      </c>
      <c r="I53" s="17">
        <f t="shared" si="2"/>
        <v>0</v>
      </c>
      <c r="K53" s="242"/>
      <c r="L53" s="242"/>
      <c r="M53" s="242"/>
      <c r="N53" s="242"/>
      <c r="O53" s="242"/>
      <c r="P53" s="242"/>
      <c r="Q53" s="242"/>
    </row>
    <row r="54" spans="1:17" x14ac:dyDescent="0.2">
      <c r="A54" s="14">
        <v>15020</v>
      </c>
      <c r="B54" s="234" t="s">
        <v>98</v>
      </c>
      <c r="C54" s="234"/>
      <c r="D54" s="234"/>
      <c r="E54" s="234"/>
      <c r="F54" s="234"/>
      <c r="G54" s="18">
        <v>995</v>
      </c>
      <c r="H54" s="3">
        <f>ARENA!I56</f>
        <v>0</v>
      </c>
      <c r="I54" s="17">
        <f t="shared" si="2"/>
        <v>0</v>
      </c>
      <c r="K54" s="242"/>
      <c r="L54" s="242"/>
      <c r="M54" s="242"/>
      <c r="N54" s="242"/>
      <c r="O54" s="242"/>
      <c r="P54" s="242"/>
      <c r="Q54" s="242"/>
    </row>
    <row r="55" spans="1:17" x14ac:dyDescent="0.2">
      <c r="A55" s="14">
        <v>15030</v>
      </c>
      <c r="B55" s="239" t="s">
        <v>39</v>
      </c>
      <c r="C55" s="239"/>
      <c r="D55" s="239"/>
      <c r="E55" s="239"/>
      <c r="F55" s="239"/>
      <c r="G55" s="18">
        <v>995</v>
      </c>
      <c r="H55" s="3">
        <f>ARENA!I57</f>
        <v>0</v>
      </c>
      <c r="I55" s="17">
        <f t="shared" si="2"/>
        <v>0</v>
      </c>
      <c r="K55" s="242"/>
      <c r="L55" s="242"/>
      <c r="M55" s="242"/>
      <c r="N55" s="242"/>
      <c r="O55" s="242"/>
      <c r="P55" s="242"/>
      <c r="Q55" s="242"/>
    </row>
    <row r="56" spans="1:17" ht="16" x14ac:dyDescent="0.2">
      <c r="A56" s="12" t="s">
        <v>3</v>
      </c>
      <c r="B56" s="238" t="s">
        <v>8</v>
      </c>
      <c r="C56" s="238"/>
      <c r="D56" s="238"/>
      <c r="E56" s="238"/>
      <c r="F56" s="238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">
      <c r="A57" s="14">
        <v>18101</v>
      </c>
      <c r="B57" s="234" t="s">
        <v>40</v>
      </c>
      <c r="C57" s="234"/>
      <c r="D57" s="234"/>
      <c r="E57" s="234"/>
      <c r="F57" s="234"/>
      <c r="G57" s="18">
        <v>235</v>
      </c>
      <c r="H57" s="3">
        <f>ARENA!I61</f>
        <v>0</v>
      </c>
      <c r="I57" s="17">
        <f t="shared" si="2"/>
        <v>0</v>
      </c>
      <c r="K57" s="242"/>
      <c r="L57" s="242"/>
      <c r="M57" s="242"/>
      <c r="N57" s="242"/>
      <c r="O57" s="242"/>
      <c r="P57" s="242"/>
      <c r="Q57" s="242"/>
    </row>
    <row r="58" spans="1:17" x14ac:dyDescent="0.2">
      <c r="A58" s="14">
        <v>12104</v>
      </c>
      <c r="B58" s="239" t="s">
        <v>41</v>
      </c>
      <c r="C58" s="239"/>
      <c r="D58" s="239"/>
      <c r="E58" s="239"/>
      <c r="F58" s="239"/>
      <c r="G58" s="18">
        <v>1500</v>
      </c>
      <c r="H58" s="3">
        <f>ARENA!I62</f>
        <v>0</v>
      </c>
      <c r="I58" s="17">
        <f t="shared" si="2"/>
        <v>0</v>
      </c>
      <c r="K58" s="242"/>
      <c r="L58" s="242"/>
      <c r="M58" s="242"/>
      <c r="N58" s="242"/>
      <c r="O58" s="242"/>
      <c r="P58" s="242"/>
      <c r="Q58" s="242"/>
    </row>
    <row r="59" spans="1:17" x14ac:dyDescent="0.2">
      <c r="A59" s="14">
        <v>12108</v>
      </c>
      <c r="B59" s="239" t="s">
        <v>42</v>
      </c>
      <c r="C59" s="239"/>
      <c r="D59" s="239"/>
      <c r="E59" s="239"/>
      <c r="F59" s="239"/>
      <c r="G59" s="18">
        <v>1500</v>
      </c>
      <c r="H59" s="3">
        <f>ARENA!I63</f>
        <v>0</v>
      </c>
      <c r="I59" s="17">
        <f t="shared" si="2"/>
        <v>0</v>
      </c>
      <c r="K59" s="242"/>
      <c r="L59" s="242"/>
      <c r="M59" s="242"/>
      <c r="N59" s="242"/>
      <c r="O59" s="242"/>
      <c r="P59" s="242"/>
      <c r="Q59" s="242"/>
    </row>
    <row r="60" spans="1:17" x14ac:dyDescent="0.2">
      <c r="A60" s="14">
        <v>12113</v>
      </c>
      <c r="B60" s="239" t="s">
        <v>105</v>
      </c>
      <c r="C60" s="239"/>
      <c r="D60" s="239"/>
      <c r="E60" s="239"/>
      <c r="F60" s="239"/>
      <c r="G60" s="18">
        <v>2000</v>
      </c>
      <c r="H60" s="3">
        <f>ARENA!I64</f>
        <v>0</v>
      </c>
      <c r="I60" s="17">
        <f t="shared" si="2"/>
        <v>0</v>
      </c>
      <c r="K60" s="242"/>
      <c r="L60" s="242"/>
      <c r="M60" s="242"/>
      <c r="N60" s="242"/>
      <c r="O60" s="242"/>
      <c r="P60" s="242"/>
      <c r="Q60" s="242"/>
    </row>
    <row r="61" spans="1:17" x14ac:dyDescent="0.2">
      <c r="A61" s="14">
        <v>18120</v>
      </c>
      <c r="B61" s="234" t="s">
        <v>43</v>
      </c>
      <c r="C61" s="234"/>
      <c r="D61" s="234"/>
      <c r="E61" s="234"/>
      <c r="F61" s="234"/>
      <c r="G61" s="18">
        <v>975</v>
      </c>
      <c r="H61" s="3" t="e">
        <f>ARENA!#REF!</f>
        <v>#REF!</v>
      </c>
      <c r="I61" s="17" t="e">
        <f t="shared" si="2"/>
        <v>#REF!</v>
      </c>
      <c r="K61" s="242"/>
      <c r="L61" s="242"/>
      <c r="M61" s="242"/>
      <c r="N61" s="242"/>
      <c r="O61" s="242"/>
      <c r="P61" s="242"/>
      <c r="Q61" s="242"/>
    </row>
    <row r="62" spans="1:17" x14ac:dyDescent="0.2">
      <c r="A62" s="14">
        <v>18117</v>
      </c>
      <c r="B62" s="234" t="s">
        <v>44</v>
      </c>
      <c r="C62" s="234"/>
      <c r="D62" s="234"/>
      <c r="E62" s="234"/>
      <c r="F62" s="234"/>
      <c r="G62" s="18">
        <v>300</v>
      </c>
      <c r="H62" s="3">
        <f>ARENA!I65</f>
        <v>0</v>
      </c>
      <c r="I62" s="17">
        <f t="shared" si="2"/>
        <v>0</v>
      </c>
      <c r="K62" s="242"/>
      <c r="L62" s="242"/>
      <c r="M62" s="242"/>
      <c r="N62" s="242"/>
      <c r="O62" s="242"/>
      <c r="P62" s="242"/>
      <c r="Q62" s="242"/>
    </row>
    <row r="63" spans="1:17" x14ac:dyDescent="0.2">
      <c r="A63" s="14">
        <v>18121</v>
      </c>
      <c r="B63" s="234" t="s">
        <v>45</v>
      </c>
      <c r="C63" s="234"/>
      <c r="D63" s="234"/>
      <c r="E63" s="234"/>
      <c r="F63" s="234"/>
      <c r="G63" s="18">
        <v>795</v>
      </c>
      <c r="H63" s="3">
        <f>ARENA!I66</f>
        <v>0</v>
      </c>
      <c r="I63" s="17">
        <f t="shared" si="2"/>
        <v>0</v>
      </c>
      <c r="K63" s="242"/>
      <c r="L63" s="242"/>
      <c r="M63" s="242"/>
      <c r="N63" s="242"/>
      <c r="O63" s="242"/>
      <c r="P63" s="242"/>
      <c r="Q63" s="242"/>
    </row>
    <row r="64" spans="1:17" x14ac:dyDescent="0.2">
      <c r="A64" s="14">
        <v>18105</v>
      </c>
      <c r="B64" s="234" t="s">
        <v>99</v>
      </c>
      <c r="C64" s="234"/>
      <c r="D64" s="234"/>
      <c r="E64" s="234"/>
      <c r="F64" s="234"/>
      <c r="G64" s="18">
        <v>350</v>
      </c>
      <c r="H64" s="3">
        <f>ARENA!I67</f>
        <v>0</v>
      </c>
      <c r="I64" s="17">
        <f t="shared" si="2"/>
        <v>0</v>
      </c>
      <c r="K64" s="242"/>
      <c r="L64" s="242"/>
      <c r="M64" s="242"/>
      <c r="N64" s="242"/>
      <c r="O64" s="242"/>
      <c r="P64" s="242"/>
      <c r="Q64" s="242"/>
    </row>
    <row r="65" spans="1:17" x14ac:dyDescent="0.2">
      <c r="A65" s="14">
        <v>18115</v>
      </c>
      <c r="B65" s="234" t="s">
        <v>46</v>
      </c>
      <c r="C65" s="234"/>
      <c r="D65" s="234"/>
      <c r="E65" s="234"/>
      <c r="F65" s="234"/>
      <c r="G65" s="18">
        <v>640</v>
      </c>
      <c r="H65" s="3">
        <f>ARENA!I68</f>
        <v>0</v>
      </c>
      <c r="I65" s="17">
        <f t="shared" si="2"/>
        <v>0</v>
      </c>
      <c r="K65" s="242"/>
      <c r="L65" s="242"/>
      <c r="M65" s="242"/>
      <c r="N65" s="242"/>
      <c r="O65" s="242"/>
      <c r="P65" s="242"/>
      <c r="Q65" s="242"/>
    </row>
    <row r="66" spans="1:17" ht="16" x14ac:dyDescent="0.2">
      <c r="A66" s="12" t="s">
        <v>3</v>
      </c>
      <c r="B66" s="238" t="s">
        <v>9</v>
      </c>
      <c r="C66" s="238"/>
      <c r="D66" s="238"/>
      <c r="E66" s="238"/>
      <c r="F66" s="238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">
      <c r="A67" s="21">
        <v>14105</v>
      </c>
      <c r="B67" s="244" t="s">
        <v>102</v>
      </c>
      <c r="C67" s="244"/>
      <c r="D67" s="244"/>
      <c r="E67" s="244"/>
      <c r="F67" s="244"/>
      <c r="G67" s="18">
        <v>1200</v>
      </c>
      <c r="H67" s="3">
        <f>ARENA!I70</f>
        <v>0</v>
      </c>
      <c r="I67" s="17">
        <f t="shared" si="2"/>
        <v>0</v>
      </c>
      <c r="K67" s="242"/>
      <c r="L67" s="242"/>
      <c r="M67" s="242"/>
      <c r="N67" s="242"/>
      <c r="O67" s="242"/>
      <c r="P67" s="242"/>
      <c r="Q67" s="242"/>
    </row>
    <row r="68" spans="1:17" x14ac:dyDescent="0.2">
      <c r="A68" s="21">
        <v>14110</v>
      </c>
      <c r="B68" s="244" t="s">
        <v>103</v>
      </c>
      <c r="C68" s="244"/>
      <c r="D68" s="244"/>
      <c r="E68" s="244"/>
      <c r="F68" s="244"/>
      <c r="G68" s="18">
        <v>1800</v>
      </c>
      <c r="H68" s="3">
        <f>ARENA!I71</f>
        <v>0</v>
      </c>
      <c r="I68" s="17">
        <f t="shared" si="2"/>
        <v>0</v>
      </c>
      <c r="K68" s="242"/>
      <c r="L68" s="242"/>
      <c r="M68" s="242"/>
      <c r="N68" s="242"/>
      <c r="O68" s="242"/>
      <c r="P68" s="242"/>
      <c r="Q68" s="242"/>
    </row>
    <row r="69" spans="1:17" ht="15" customHeight="1" x14ac:dyDescent="0.2">
      <c r="A69" s="21">
        <v>14108</v>
      </c>
      <c r="B69" s="245" t="s">
        <v>47</v>
      </c>
      <c r="C69" s="245"/>
      <c r="D69" s="245"/>
      <c r="E69" s="245"/>
      <c r="F69" s="245"/>
      <c r="G69" s="18">
        <v>2500</v>
      </c>
      <c r="H69" s="3">
        <f>ARENA!I72</f>
        <v>0</v>
      </c>
      <c r="I69" s="17">
        <f t="shared" si="2"/>
        <v>0</v>
      </c>
      <c r="K69" s="242"/>
      <c r="L69" s="242"/>
      <c r="M69" s="242"/>
      <c r="N69" s="242"/>
      <c r="O69" s="242"/>
      <c r="P69" s="242"/>
      <c r="Q69" s="242"/>
    </row>
    <row r="70" spans="1:17" ht="15" customHeight="1" x14ac:dyDescent="0.2">
      <c r="A70" s="21">
        <v>14113</v>
      </c>
      <c r="B70" s="245" t="s">
        <v>48</v>
      </c>
      <c r="C70" s="245"/>
      <c r="D70" s="245"/>
      <c r="E70" s="245"/>
      <c r="F70" s="245"/>
      <c r="G70" s="18">
        <v>4250</v>
      </c>
      <c r="H70" s="3">
        <f>ARENA!I73</f>
        <v>0</v>
      </c>
      <c r="I70" s="17">
        <f t="shared" si="2"/>
        <v>0</v>
      </c>
      <c r="K70" s="242"/>
      <c r="L70" s="242"/>
      <c r="M70" s="242"/>
      <c r="N70" s="242"/>
      <c r="O70" s="242"/>
      <c r="P70" s="242"/>
      <c r="Q70" s="242"/>
    </row>
    <row r="71" spans="1:17" x14ac:dyDescent="0.2">
      <c r="A71" s="21">
        <v>19002</v>
      </c>
      <c r="B71" s="239" t="s">
        <v>104</v>
      </c>
      <c r="C71" s="239"/>
      <c r="D71" s="239"/>
      <c r="E71" s="239"/>
      <c r="F71" s="239"/>
      <c r="G71" s="18">
        <v>900</v>
      </c>
      <c r="H71" s="3">
        <f>ARENA!I75</f>
        <v>0</v>
      </c>
      <c r="I71" s="17">
        <f t="shared" si="2"/>
        <v>0</v>
      </c>
      <c r="K71" s="242"/>
      <c r="L71" s="242"/>
      <c r="M71" s="242"/>
      <c r="N71" s="242"/>
      <c r="O71" s="242"/>
      <c r="P71" s="242"/>
      <c r="Q71" s="242"/>
    </row>
    <row r="72" spans="1:17" ht="16" x14ac:dyDescent="0.2">
      <c r="A72" s="12" t="s">
        <v>3</v>
      </c>
      <c r="B72" s="238" t="s">
        <v>10</v>
      </c>
      <c r="C72" s="238"/>
      <c r="D72" s="238"/>
      <c r="E72" s="238"/>
      <c r="F72" s="238"/>
      <c r="G72" s="20" t="s">
        <v>5</v>
      </c>
      <c r="H72" s="20" t="s">
        <v>6</v>
      </c>
      <c r="I72" s="13" t="s">
        <v>87</v>
      </c>
      <c r="K72" s="243">
        <v>12101</v>
      </c>
      <c r="L72" s="243"/>
      <c r="M72" s="13">
        <v>12102</v>
      </c>
      <c r="N72" s="13">
        <v>12100</v>
      </c>
      <c r="O72" s="13"/>
      <c r="P72" s="13"/>
      <c r="Q72" s="13"/>
    </row>
    <row r="73" spans="1:17" x14ac:dyDescent="0.2">
      <c r="A73" s="14">
        <v>11001</v>
      </c>
      <c r="B73" s="234" t="s">
        <v>49</v>
      </c>
      <c r="C73" s="234"/>
      <c r="D73" s="234"/>
      <c r="E73" s="234"/>
      <c r="F73" s="234"/>
      <c r="G73" s="18">
        <v>600</v>
      </c>
      <c r="H73" s="3">
        <f>ARENA!I77</f>
        <v>0</v>
      </c>
      <c r="I73" s="17">
        <f t="shared" si="2"/>
        <v>0</v>
      </c>
      <c r="K73" s="242"/>
      <c r="L73" s="242"/>
      <c r="M73" s="242"/>
      <c r="N73" s="242"/>
      <c r="O73" s="242"/>
      <c r="P73" s="242"/>
      <c r="Q73" s="242"/>
    </row>
    <row r="74" spans="1:17" x14ac:dyDescent="0.2">
      <c r="A74" s="14">
        <v>11003</v>
      </c>
      <c r="B74" s="234" t="s">
        <v>11</v>
      </c>
      <c r="C74" s="234"/>
      <c r="D74" s="234"/>
      <c r="E74" s="234"/>
      <c r="F74" s="234"/>
      <c r="G74" s="18">
        <v>1000</v>
      </c>
      <c r="H74" s="3">
        <f>ARENA!I78</f>
        <v>0</v>
      </c>
      <c r="I74" s="17">
        <f t="shared" si="2"/>
        <v>0</v>
      </c>
      <c r="K74" s="242"/>
      <c r="L74" s="242"/>
      <c r="M74" s="242"/>
      <c r="N74" s="242"/>
      <c r="O74" s="242"/>
      <c r="P74" s="242"/>
      <c r="Q74" s="242"/>
    </row>
    <row r="75" spans="1:17" x14ac:dyDescent="0.2">
      <c r="A75" s="14">
        <v>12002</v>
      </c>
      <c r="B75" s="234" t="s">
        <v>50</v>
      </c>
      <c r="C75" s="234"/>
      <c r="D75" s="234"/>
      <c r="E75" s="234"/>
      <c r="F75" s="234"/>
      <c r="G75" s="18">
        <v>340</v>
      </c>
      <c r="H75" s="3">
        <f>ARENA!I79</f>
        <v>0</v>
      </c>
      <c r="I75" s="17">
        <f t="shared" si="2"/>
        <v>0</v>
      </c>
      <c r="K75" s="242"/>
      <c r="L75" s="242"/>
      <c r="M75" s="242"/>
      <c r="N75" s="242"/>
      <c r="O75" s="242"/>
      <c r="P75" s="242"/>
      <c r="Q75" s="242"/>
    </row>
    <row r="76" spans="1:17" x14ac:dyDescent="0.2">
      <c r="A76" s="14">
        <v>12004</v>
      </c>
      <c r="B76" s="234" t="s">
        <v>12</v>
      </c>
      <c r="C76" s="234"/>
      <c r="D76" s="234"/>
      <c r="E76" s="234"/>
      <c r="F76" s="234"/>
      <c r="G76" s="18">
        <v>585</v>
      </c>
      <c r="H76" s="3">
        <f>ARENA!I80</f>
        <v>0</v>
      </c>
      <c r="I76" s="17">
        <f t="shared" si="2"/>
        <v>0</v>
      </c>
      <c r="K76" s="242"/>
      <c r="L76" s="242"/>
      <c r="M76" s="242"/>
      <c r="N76" s="242"/>
      <c r="O76" s="242"/>
      <c r="P76" s="242"/>
      <c r="Q76" s="242"/>
    </row>
    <row r="77" spans="1:17" x14ac:dyDescent="0.2">
      <c r="A77" s="14">
        <v>12010</v>
      </c>
      <c r="B77" s="234" t="s">
        <v>108</v>
      </c>
      <c r="C77" s="234"/>
      <c r="D77" s="234"/>
      <c r="E77" s="234"/>
      <c r="F77" s="234"/>
      <c r="G77" s="18">
        <v>430</v>
      </c>
      <c r="H77" s="3">
        <f>ARENA!I81</f>
        <v>0</v>
      </c>
      <c r="I77" s="17">
        <f t="shared" si="2"/>
        <v>0</v>
      </c>
      <c r="K77" s="242"/>
      <c r="L77" s="242"/>
      <c r="M77" s="242"/>
      <c r="N77" s="242"/>
      <c r="O77" s="242"/>
      <c r="P77" s="242"/>
      <c r="Q77" s="242"/>
    </row>
    <row r="78" spans="1:17" ht="16" x14ac:dyDescent="0.2">
      <c r="A78" s="12" t="s">
        <v>3</v>
      </c>
      <c r="B78" s="238" t="s">
        <v>13</v>
      </c>
      <c r="C78" s="238"/>
      <c r="D78" s="238"/>
      <c r="E78" s="238"/>
      <c r="F78" s="238"/>
      <c r="G78" s="20" t="s">
        <v>5</v>
      </c>
      <c r="H78" s="20" t="s">
        <v>6</v>
      </c>
      <c r="I78" s="13" t="s">
        <v>87</v>
      </c>
      <c r="K78" s="242"/>
      <c r="L78" s="242"/>
      <c r="M78" s="242"/>
      <c r="N78" s="242"/>
      <c r="O78" s="242"/>
      <c r="P78" s="242"/>
      <c r="Q78" s="242"/>
    </row>
    <row r="79" spans="1:17" x14ac:dyDescent="0.2">
      <c r="A79" s="14">
        <v>12101</v>
      </c>
      <c r="B79" s="234" t="s">
        <v>51</v>
      </c>
      <c r="C79" s="234"/>
      <c r="D79" s="234"/>
      <c r="E79" s="234"/>
      <c r="F79" s="234"/>
      <c r="G79" s="18">
        <v>350</v>
      </c>
      <c r="H79" s="3" t="e">
        <f>ARENA!#REF!</f>
        <v>#REF!</v>
      </c>
      <c r="I79" s="17" t="e">
        <f t="shared" si="2"/>
        <v>#REF!</v>
      </c>
      <c r="K79" s="242"/>
      <c r="L79" s="242"/>
      <c r="M79" s="242"/>
      <c r="N79" s="242"/>
      <c r="O79" s="242"/>
      <c r="P79" s="242"/>
      <c r="Q79" s="242"/>
    </row>
    <row r="80" spans="1:17" x14ac:dyDescent="0.2">
      <c r="A80" s="14">
        <v>12102</v>
      </c>
      <c r="B80" s="234" t="s">
        <v>106</v>
      </c>
      <c r="C80" s="234"/>
      <c r="D80" s="234"/>
      <c r="E80" s="234"/>
      <c r="F80" s="234"/>
      <c r="G80" s="18">
        <v>595</v>
      </c>
      <c r="H80" s="3" t="e">
        <f>ARENA!#REF!</f>
        <v>#REF!</v>
      </c>
      <c r="I80" s="17" t="e">
        <f t="shared" si="2"/>
        <v>#REF!</v>
      </c>
      <c r="K80" s="242"/>
      <c r="L80" s="242"/>
      <c r="M80" s="242"/>
      <c r="N80" s="242"/>
      <c r="O80" s="242"/>
      <c r="P80" s="242"/>
      <c r="Q80" s="242"/>
    </row>
    <row r="81" spans="1:18" x14ac:dyDescent="0.2">
      <c r="A81" s="14">
        <v>12100</v>
      </c>
      <c r="B81" s="234" t="s">
        <v>107</v>
      </c>
      <c r="C81" s="234"/>
      <c r="D81" s="234"/>
      <c r="E81" s="234"/>
      <c r="F81" s="234"/>
      <c r="G81" s="18">
        <v>220</v>
      </c>
      <c r="H81" s="3" t="e">
        <f>ARENA!#REF!</f>
        <v>#REF!</v>
      </c>
      <c r="I81" s="17" t="e">
        <f t="shared" si="2"/>
        <v>#REF!</v>
      </c>
      <c r="K81" s="242"/>
      <c r="L81" s="242"/>
      <c r="M81" s="242"/>
      <c r="N81" s="242"/>
      <c r="O81" s="242"/>
      <c r="P81" s="242"/>
      <c r="Q81" s="242"/>
    </row>
    <row r="82" spans="1:18" ht="16" x14ac:dyDescent="0.2">
      <c r="A82" s="12" t="s">
        <v>3</v>
      </c>
      <c r="B82" s="238" t="s">
        <v>14</v>
      </c>
      <c r="C82" s="238"/>
      <c r="D82" s="238"/>
      <c r="E82" s="238"/>
      <c r="F82" s="238"/>
      <c r="G82" s="20" t="s">
        <v>5</v>
      </c>
      <c r="H82" s="20" t="s">
        <v>6</v>
      </c>
      <c r="I82" s="13" t="s">
        <v>87</v>
      </c>
      <c r="K82" s="242"/>
      <c r="L82" s="242"/>
      <c r="M82" s="242"/>
      <c r="N82" s="242"/>
      <c r="O82" s="242"/>
      <c r="P82" s="242"/>
      <c r="Q82" s="242"/>
    </row>
    <row r="83" spans="1:18" x14ac:dyDescent="0.2">
      <c r="A83" s="14">
        <v>20001</v>
      </c>
      <c r="B83" s="239" t="s">
        <v>15</v>
      </c>
      <c r="C83" s="239"/>
      <c r="D83" s="239"/>
      <c r="E83" s="239"/>
      <c r="F83" s="239"/>
      <c r="G83" s="18">
        <v>2900</v>
      </c>
      <c r="H83" s="3">
        <f>ARENA!I83</f>
        <v>0</v>
      </c>
      <c r="I83" s="17">
        <f t="shared" si="2"/>
        <v>0</v>
      </c>
      <c r="K83" s="242"/>
      <c r="L83" s="242"/>
      <c r="M83" s="242"/>
      <c r="N83" s="242"/>
      <c r="O83" s="242"/>
      <c r="P83" s="242"/>
      <c r="Q83" s="242"/>
    </row>
    <row r="84" spans="1:18" x14ac:dyDescent="0.2">
      <c r="A84" s="14">
        <v>20002</v>
      </c>
      <c r="B84" s="239" t="s">
        <v>16</v>
      </c>
      <c r="C84" s="239"/>
      <c r="D84" s="239"/>
      <c r="E84" s="239"/>
      <c r="F84" s="239"/>
      <c r="G84" s="18">
        <v>1400</v>
      </c>
      <c r="H84" s="3">
        <f>ARENA!I84</f>
        <v>0</v>
      </c>
      <c r="I84" s="17">
        <f t="shared" si="2"/>
        <v>0</v>
      </c>
      <c r="K84" s="242"/>
      <c r="L84" s="242"/>
      <c r="M84" s="242"/>
      <c r="N84" s="242"/>
      <c r="O84" s="242"/>
      <c r="P84" s="242"/>
      <c r="Q84" s="242"/>
    </row>
    <row r="85" spans="1:18" ht="16" x14ac:dyDescent="0.2">
      <c r="A85" s="12" t="s">
        <v>3</v>
      </c>
      <c r="B85" s="238" t="s">
        <v>17</v>
      </c>
      <c r="C85" s="238"/>
      <c r="D85" s="238"/>
      <c r="E85" s="238"/>
      <c r="F85" s="238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">
      <c r="A86" s="14">
        <v>18003</v>
      </c>
      <c r="B86" s="234" t="s">
        <v>52</v>
      </c>
      <c r="C86" s="234"/>
      <c r="D86" s="234"/>
      <c r="E86" s="234"/>
      <c r="F86" s="234"/>
      <c r="G86" s="18">
        <v>715</v>
      </c>
      <c r="H86" s="3">
        <f>ARENA!I86</f>
        <v>0</v>
      </c>
      <c r="I86" s="17">
        <f t="shared" si="2"/>
        <v>0</v>
      </c>
      <c r="K86" s="242"/>
      <c r="L86" s="242"/>
      <c r="M86" s="242"/>
      <c r="N86" s="242"/>
      <c r="O86" s="242"/>
      <c r="P86" s="242"/>
      <c r="Q86" s="242"/>
    </row>
    <row r="87" spans="1:18" x14ac:dyDescent="0.2">
      <c r="A87" s="14">
        <v>18200</v>
      </c>
      <c r="B87" s="234" t="s">
        <v>53</v>
      </c>
      <c r="C87" s="234"/>
      <c r="D87" s="234"/>
      <c r="E87" s="234"/>
      <c r="F87" s="234"/>
      <c r="G87" s="18">
        <v>1320</v>
      </c>
      <c r="H87" s="3">
        <f>ARENA!I87</f>
        <v>0</v>
      </c>
      <c r="I87" s="17">
        <f t="shared" si="2"/>
        <v>0</v>
      </c>
      <c r="K87" s="242"/>
      <c r="L87" s="242"/>
      <c r="M87" s="242"/>
      <c r="N87" s="242"/>
      <c r="O87" s="242"/>
      <c r="P87" s="242"/>
      <c r="Q87" s="242"/>
    </row>
    <row r="88" spans="1:18" x14ac:dyDescent="0.2">
      <c r="A88" s="14">
        <v>18202</v>
      </c>
      <c r="B88" s="234" t="s">
        <v>54</v>
      </c>
      <c r="C88" s="234"/>
      <c r="D88" s="234"/>
      <c r="E88" s="234"/>
      <c r="F88" s="234"/>
      <c r="G88" s="18">
        <v>2100</v>
      </c>
      <c r="H88" s="3">
        <f>ARENA!I88</f>
        <v>0</v>
      </c>
      <c r="I88" s="17">
        <f t="shared" si="2"/>
        <v>0</v>
      </c>
      <c r="K88" s="242"/>
      <c r="L88" s="242"/>
      <c r="M88" s="242"/>
      <c r="N88" s="242"/>
      <c r="O88" s="242"/>
      <c r="P88" s="242"/>
      <c r="Q88" s="242"/>
    </row>
    <row r="89" spans="1:18" x14ac:dyDescent="0.2">
      <c r="A89" s="14">
        <v>18204</v>
      </c>
      <c r="B89" s="234" t="s">
        <v>55</v>
      </c>
      <c r="C89" s="234"/>
      <c r="D89" s="234"/>
      <c r="E89" s="234"/>
      <c r="F89" s="234"/>
      <c r="G89" s="18">
        <v>3250</v>
      </c>
      <c r="H89" s="3">
        <f>ARENA!I89</f>
        <v>0</v>
      </c>
      <c r="I89" s="17">
        <f t="shared" si="2"/>
        <v>0</v>
      </c>
      <c r="K89" s="242"/>
      <c r="L89" s="242"/>
      <c r="M89" s="242"/>
      <c r="N89" s="242"/>
      <c r="O89" s="242"/>
      <c r="P89" s="242"/>
      <c r="Q89" s="242"/>
    </row>
    <row r="90" spans="1:18" x14ac:dyDescent="0.2">
      <c r="A90" s="14">
        <v>18210</v>
      </c>
      <c r="B90" s="234" t="s">
        <v>56</v>
      </c>
      <c r="C90" s="234"/>
      <c r="D90" s="234"/>
      <c r="E90" s="234"/>
      <c r="F90" s="234"/>
      <c r="G90" s="18">
        <v>680</v>
      </c>
      <c r="H90" s="3">
        <f>ARENA!I90</f>
        <v>0</v>
      </c>
      <c r="I90" s="17">
        <f t="shared" si="2"/>
        <v>0</v>
      </c>
      <c r="K90" s="242"/>
      <c r="L90" s="242"/>
      <c r="M90" s="242"/>
      <c r="N90" s="242"/>
      <c r="O90" s="242"/>
      <c r="P90" s="242"/>
      <c r="Q90" s="242"/>
    </row>
    <row r="91" spans="1:18" x14ac:dyDescent="0.2">
      <c r="A91" s="14">
        <v>18212</v>
      </c>
      <c r="B91" s="234" t="s">
        <v>57</v>
      </c>
      <c r="C91" s="234"/>
      <c r="D91" s="234"/>
      <c r="E91" s="234"/>
      <c r="F91" s="234"/>
      <c r="G91" s="18">
        <v>995</v>
      </c>
      <c r="H91" s="3">
        <f>ARENA!I91</f>
        <v>0</v>
      </c>
      <c r="I91" s="17">
        <f t="shared" si="2"/>
        <v>0</v>
      </c>
      <c r="K91" s="242"/>
      <c r="L91" s="242"/>
      <c r="M91" s="242"/>
      <c r="N91" s="242"/>
      <c r="O91" s="242"/>
      <c r="P91" s="242"/>
      <c r="Q91" s="242"/>
    </row>
    <row r="92" spans="1:18" x14ac:dyDescent="0.2">
      <c r="A92" s="14">
        <v>18211</v>
      </c>
      <c r="B92" s="234" t="s">
        <v>58</v>
      </c>
      <c r="C92" s="234"/>
      <c r="D92" s="234"/>
      <c r="E92" s="234"/>
      <c r="F92" s="234"/>
      <c r="G92" s="18">
        <v>99</v>
      </c>
      <c r="H92" s="3">
        <f>ARENA!I92</f>
        <v>0</v>
      </c>
      <c r="I92" s="17">
        <f t="shared" si="2"/>
        <v>0</v>
      </c>
      <c r="K92" s="242"/>
      <c r="L92" s="242"/>
      <c r="M92" s="242"/>
      <c r="N92" s="242"/>
      <c r="O92" s="242"/>
      <c r="P92" s="242"/>
      <c r="Q92" s="242"/>
    </row>
    <row r="93" spans="1:18" x14ac:dyDescent="0.2">
      <c r="A93" s="14">
        <v>18999</v>
      </c>
      <c r="B93" s="234" t="s">
        <v>59</v>
      </c>
      <c r="C93" s="234"/>
      <c r="D93" s="234"/>
      <c r="E93" s="234"/>
      <c r="F93" s="234"/>
      <c r="G93" s="18">
        <v>715</v>
      </c>
      <c r="H93" s="3">
        <f>ARENA!I93</f>
        <v>0</v>
      </c>
      <c r="I93" s="17">
        <f t="shared" si="2"/>
        <v>0</v>
      </c>
      <c r="K93" s="242"/>
      <c r="L93" s="242"/>
      <c r="M93" s="242"/>
      <c r="N93" s="242"/>
      <c r="O93" s="242"/>
      <c r="P93" s="242"/>
      <c r="Q93" s="242"/>
    </row>
    <row r="94" spans="1:18" ht="17" x14ac:dyDescent="0.2">
      <c r="A94" s="23" t="s">
        <v>7</v>
      </c>
      <c r="B94" s="238" t="s">
        <v>18</v>
      </c>
      <c r="C94" s="238"/>
      <c r="D94" s="238"/>
      <c r="E94" s="238"/>
      <c r="F94" s="238"/>
      <c r="G94" s="20" t="s">
        <v>5</v>
      </c>
      <c r="H94" s="20" t="s">
        <v>6</v>
      </c>
      <c r="I94" s="13" t="s">
        <v>87</v>
      </c>
      <c r="K94" s="241"/>
      <c r="L94" s="241"/>
      <c r="M94" s="241"/>
      <c r="N94" s="241"/>
      <c r="O94" s="241"/>
      <c r="P94" s="241"/>
      <c r="Q94" s="241"/>
    </row>
    <row r="95" spans="1:18" x14ac:dyDescent="0.2">
      <c r="A95" s="14">
        <v>21001</v>
      </c>
      <c r="B95" s="234" t="s">
        <v>60</v>
      </c>
      <c r="C95" s="234"/>
      <c r="D95" s="234"/>
      <c r="E95" s="234"/>
      <c r="F95" s="234"/>
      <c r="G95" s="18">
        <v>295</v>
      </c>
      <c r="H95" s="3" t="e">
        <f>ARENA!#REF!</f>
        <v>#REF!</v>
      </c>
      <c r="I95" s="17" t="e">
        <f t="shared" si="2"/>
        <v>#REF!</v>
      </c>
      <c r="K95" s="241"/>
      <c r="L95" s="241"/>
      <c r="M95" s="241"/>
      <c r="N95" s="241"/>
      <c r="O95" s="241"/>
      <c r="P95" s="241"/>
      <c r="Q95" s="241"/>
    </row>
    <row r="96" spans="1:18" x14ac:dyDescent="0.2">
      <c r="A96" s="14">
        <v>21003</v>
      </c>
      <c r="B96" s="234" t="s">
        <v>61</v>
      </c>
      <c r="C96" s="234"/>
      <c r="D96" s="234"/>
      <c r="E96" s="234"/>
      <c r="F96" s="234"/>
      <c r="G96" s="18">
        <v>125</v>
      </c>
      <c r="H96" s="3" t="e">
        <f>ARENA!#REF!</f>
        <v>#REF!</v>
      </c>
      <c r="I96" s="17" t="e">
        <f t="shared" si="2"/>
        <v>#REF!</v>
      </c>
      <c r="K96" s="241"/>
      <c r="L96" s="241"/>
      <c r="M96" s="241"/>
      <c r="N96" s="241"/>
      <c r="O96" s="241"/>
      <c r="P96" s="241"/>
      <c r="Q96" s="241"/>
    </row>
    <row r="97" spans="1:17" x14ac:dyDescent="0.2">
      <c r="A97" s="14">
        <v>21200</v>
      </c>
      <c r="B97" s="234" t="s">
        <v>62</v>
      </c>
      <c r="C97" s="234"/>
      <c r="D97" s="234"/>
      <c r="E97" s="234"/>
      <c r="F97" s="234"/>
      <c r="G97" s="18">
        <v>185</v>
      </c>
      <c r="H97" s="3" t="e">
        <f>ARENA!#REF!</f>
        <v>#REF!</v>
      </c>
      <c r="I97" s="17" t="e">
        <f t="shared" si="2"/>
        <v>#REF!</v>
      </c>
      <c r="K97" s="241"/>
      <c r="L97" s="241"/>
      <c r="M97" s="241"/>
      <c r="N97" s="241"/>
      <c r="O97" s="241"/>
      <c r="P97" s="241"/>
      <c r="Q97" s="241"/>
    </row>
    <row r="98" spans="1:17" x14ac:dyDescent="0.2">
      <c r="A98" s="14">
        <v>21300</v>
      </c>
      <c r="B98" s="234" t="s">
        <v>63</v>
      </c>
      <c r="C98" s="234"/>
      <c r="D98" s="234"/>
      <c r="E98" s="234"/>
      <c r="F98" s="234"/>
      <c r="G98" s="18">
        <v>300</v>
      </c>
      <c r="H98" s="3" t="e">
        <f>ARENA!#REF!</f>
        <v>#REF!</v>
      </c>
      <c r="I98" s="17" t="e">
        <f t="shared" si="2"/>
        <v>#REF!</v>
      </c>
      <c r="K98" s="241"/>
      <c r="L98" s="241"/>
      <c r="M98" s="241"/>
      <c r="N98" s="241"/>
      <c r="O98" s="241"/>
      <c r="P98" s="241"/>
      <c r="Q98" s="241"/>
    </row>
    <row r="99" spans="1:17" ht="17" x14ac:dyDescent="0.2">
      <c r="A99" s="23" t="s">
        <v>7</v>
      </c>
      <c r="B99" s="238" t="s">
        <v>19</v>
      </c>
      <c r="C99" s="238"/>
      <c r="D99" s="238"/>
      <c r="E99" s="238"/>
      <c r="F99" s="238"/>
      <c r="G99" s="20" t="s">
        <v>5</v>
      </c>
      <c r="H99" s="20" t="s">
        <v>6</v>
      </c>
      <c r="I99" s="13" t="s">
        <v>87</v>
      </c>
      <c r="K99" s="241"/>
      <c r="L99" s="241"/>
      <c r="M99" s="241"/>
      <c r="N99" s="241"/>
      <c r="O99" s="241"/>
      <c r="P99" s="241"/>
      <c r="Q99" s="241"/>
    </row>
    <row r="100" spans="1:17" x14ac:dyDescent="0.2">
      <c r="A100" s="14">
        <v>25101</v>
      </c>
      <c r="B100" s="234" t="s">
        <v>64</v>
      </c>
      <c r="C100" s="234"/>
      <c r="D100" s="234"/>
      <c r="E100" s="234"/>
      <c r="F100" s="234"/>
      <c r="G100" s="18">
        <v>16</v>
      </c>
      <c r="H100" s="3">
        <f>ARENA!I95</f>
        <v>0</v>
      </c>
      <c r="I100" s="17">
        <f t="shared" si="2"/>
        <v>0</v>
      </c>
      <c r="K100" s="241"/>
      <c r="L100" s="241"/>
      <c r="M100" s="241"/>
      <c r="N100" s="241"/>
      <c r="O100" s="241"/>
      <c r="P100" s="241"/>
      <c r="Q100" s="241"/>
    </row>
    <row r="101" spans="1:17" x14ac:dyDescent="0.2">
      <c r="A101" s="14">
        <v>25201</v>
      </c>
      <c r="B101" s="239" t="s">
        <v>65</v>
      </c>
      <c r="C101" s="239"/>
      <c r="D101" s="239"/>
      <c r="E101" s="239"/>
      <c r="F101" s="239"/>
      <c r="G101" s="18">
        <v>420</v>
      </c>
      <c r="H101" s="3" t="e">
        <f>ARENA!#REF!</f>
        <v>#REF!</v>
      </c>
      <c r="I101" s="17" t="e">
        <f t="shared" si="2"/>
        <v>#REF!</v>
      </c>
      <c r="K101" s="241"/>
      <c r="L101" s="241"/>
      <c r="M101" s="241"/>
      <c r="N101" s="241"/>
      <c r="O101" s="241"/>
      <c r="P101" s="241"/>
      <c r="Q101" s="241"/>
    </row>
    <row r="102" spans="1:17" x14ac:dyDescent="0.2">
      <c r="A102" s="14">
        <v>30006</v>
      </c>
      <c r="B102" s="239" t="s">
        <v>66</v>
      </c>
      <c r="C102" s="239"/>
      <c r="D102" s="239"/>
      <c r="E102" s="239"/>
      <c r="F102" s="239"/>
      <c r="G102" s="18">
        <v>500</v>
      </c>
      <c r="H102" s="3">
        <f>ARENA!I96</f>
        <v>0</v>
      </c>
      <c r="I102" s="17">
        <f t="shared" si="2"/>
        <v>0</v>
      </c>
      <c r="K102" s="241"/>
      <c r="L102" s="241"/>
      <c r="M102" s="241"/>
      <c r="N102" s="241"/>
      <c r="O102" s="241"/>
      <c r="P102" s="241"/>
      <c r="Q102" s="241"/>
    </row>
    <row r="103" spans="1:17" x14ac:dyDescent="0.2">
      <c r="A103" s="14">
        <v>22020</v>
      </c>
      <c r="B103" s="239" t="s">
        <v>67</v>
      </c>
      <c r="C103" s="239"/>
      <c r="D103" s="239"/>
      <c r="E103" s="239"/>
      <c r="F103" s="239"/>
      <c r="G103" s="13" t="s">
        <v>20</v>
      </c>
      <c r="H103" s="8"/>
      <c r="I103" s="24"/>
      <c r="K103" s="241"/>
      <c r="L103" s="241"/>
      <c r="M103" s="241"/>
      <c r="N103" s="241"/>
      <c r="O103" s="241"/>
      <c r="P103" s="241"/>
      <c r="Q103" s="241"/>
    </row>
    <row r="104" spans="1:17" ht="17" x14ac:dyDescent="0.2">
      <c r="A104" s="23" t="s">
        <v>7</v>
      </c>
      <c r="B104" s="238" t="s">
        <v>21</v>
      </c>
      <c r="C104" s="238"/>
      <c r="D104" s="238"/>
      <c r="E104" s="238"/>
      <c r="F104" s="238"/>
      <c r="G104" s="20" t="s">
        <v>5</v>
      </c>
      <c r="H104" s="20" t="s">
        <v>6</v>
      </c>
      <c r="I104" s="13" t="s">
        <v>87</v>
      </c>
      <c r="K104" s="241"/>
      <c r="L104" s="241"/>
      <c r="M104" s="241"/>
      <c r="N104" s="241"/>
      <c r="O104" s="241"/>
      <c r="P104" s="241"/>
      <c r="Q104" s="241"/>
    </row>
    <row r="105" spans="1:17" ht="15" customHeight="1" x14ac:dyDescent="0.2">
      <c r="A105" s="240" t="s">
        <v>22</v>
      </c>
      <c r="B105" s="240"/>
      <c r="C105" s="240"/>
      <c r="D105" s="240"/>
      <c r="E105" s="240"/>
      <c r="F105" s="240"/>
      <c r="G105" s="240"/>
      <c r="H105" s="240"/>
      <c r="I105" s="8"/>
      <c r="K105" s="241"/>
      <c r="L105" s="241"/>
      <c r="M105" s="241"/>
      <c r="N105" s="241"/>
      <c r="O105" s="241"/>
      <c r="P105" s="241"/>
      <c r="Q105" s="241"/>
    </row>
    <row r="106" spans="1:17" x14ac:dyDescent="0.2">
      <c r="A106" s="14">
        <v>12120</v>
      </c>
      <c r="B106" s="234" t="s">
        <v>68</v>
      </c>
      <c r="C106" s="234"/>
      <c r="D106" s="234"/>
      <c r="E106" s="234"/>
      <c r="F106" s="234"/>
      <c r="G106" s="18">
        <v>500</v>
      </c>
      <c r="H106" s="3">
        <f>ARENA!I100</f>
        <v>0</v>
      </c>
      <c r="I106" s="17">
        <f t="shared" ref="I106:I115" si="3">G106*H106</f>
        <v>0</v>
      </c>
      <c r="K106" s="241"/>
      <c r="L106" s="241"/>
      <c r="M106" s="241"/>
      <c r="N106" s="241"/>
      <c r="O106" s="241"/>
      <c r="P106" s="241"/>
      <c r="Q106" s="241"/>
    </row>
    <row r="107" spans="1:17" x14ac:dyDescent="0.2">
      <c r="A107" s="14">
        <v>12121</v>
      </c>
      <c r="B107" s="234" t="s">
        <v>69</v>
      </c>
      <c r="C107" s="234"/>
      <c r="D107" s="234"/>
      <c r="E107" s="234"/>
      <c r="F107" s="234"/>
      <c r="G107" s="18">
        <v>500</v>
      </c>
      <c r="H107" s="3">
        <f>ARENA!I101</f>
        <v>0</v>
      </c>
      <c r="I107" s="17">
        <f t="shared" si="3"/>
        <v>0</v>
      </c>
      <c r="K107" s="241"/>
      <c r="L107" s="241"/>
      <c r="M107" s="241"/>
      <c r="N107" s="241"/>
      <c r="O107" s="241"/>
      <c r="P107" s="241"/>
      <c r="Q107" s="241"/>
    </row>
    <row r="108" spans="1:17" x14ac:dyDescent="0.2">
      <c r="A108" s="14">
        <v>12122</v>
      </c>
      <c r="B108" s="234" t="s">
        <v>70</v>
      </c>
      <c r="C108" s="234"/>
      <c r="D108" s="234"/>
      <c r="E108" s="234"/>
      <c r="F108" s="234"/>
      <c r="G108" s="18">
        <v>625</v>
      </c>
      <c r="H108" s="3">
        <f>ARENA!I102</f>
        <v>0</v>
      </c>
      <c r="I108" s="17">
        <f t="shared" si="3"/>
        <v>0</v>
      </c>
      <c r="K108" s="241"/>
      <c r="L108" s="241"/>
      <c r="M108" s="241"/>
      <c r="N108" s="241"/>
      <c r="O108" s="241"/>
      <c r="P108" s="241"/>
      <c r="Q108" s="241"/>
    </row>
    <row r="109" spans="1:17" x14ac:dyDescent="0.2">
      <c r="A109" s="14">
        <v>12123</v>
      </c>
      <c r="B109" s="234" t="s">
        <v>71</v>
      </c>
      <c r="C109" s="234"/>
      <c r="D109" s="234"/>
      <c r="E109" s="234"/>
      <c r="F109" s="234"/>
      <c r="G109" s="18">
        <v>625</v>
      </c>
      <c r="H109" s="3">
        <f>ARENA!I103</f>
        <v>0</v>
      </c>
      <c r="I109" s="17">
        <f t="shared" si="3"/>
        <v>0</v>
      </c>
      <c r="K109" s="241"/>
      <c r="L109" s="241"/>
      <c r="M109" s="241"/>
      <c r="N109" s="241"/>
      <c r="O109" s="241"/>
      <c r="P109" s="241"/>
      <c r="Q109" s="241"/>
    </row>
    <row r="110" spans="1:17" x14ac:dyDescent="0.2">
      <c r="A110" s="14">
        <v>13090</v>
      </c>
      <c r="B110" s="234" t="s">
        <v>72</v>
      </c>
      <c r="C110" s="234"/>
      <c r="D110" s="234"/>
      <c r="E110" s="234"/>
      <c r="F110" s="234"/>
      <c r="G110" s="18">
        <v>500</v>
      </c>
      <c r="H110" s="3">
        <f>ARENA!I104</f>
        <v>0</v>
      </c>
      <c r="I110" s="17">
        <f t="shared" si="3"/>
        <v>0</v>
      </c>
      <c r="K110" s="241"/>
      <c r="L110" s="241"/>
      <c r="M110" s="241"/>
      <c r="N110" s="241"/>
      <c r="O110" s="241"/>
      <c r="P110" s="241"/>
      <c r="Q110" s="241"/>
    </row>
    <row r="111" spans="1:17" ht="16" x14ac:dyDescent="0.2">
      <c r="A111" s="23"/>
      <c r="B111" s="238" t="s">
        <v>125</v>
      </c>
      <c r="C111" s="238"/>
      <c r="D111" s="238"/>
      <c r="E111" s="238"/>
      <c r="F111" s="238"/>
      <c r="G111" s="20"/>
      <c r="H111" s="20" t="s">
        <v>6</v>
      </c>
      <c r="I111" s="13" t="s">
        <v>87</v>
      </c>
    </row>
    <row r="112" spans="1:17" s="6" customFormat="1" x14ac:dyDescent="0.2">
      <c r="A112" s="14">
        <v>12010</v>
      </c>
      <c r="B112" s="234" t="s">
        <v>126</v>
      </c>
      <c r="C112" s="234"/>
      <c r="D112" s="234"/>
      <c r="E112" s="234"/>
      <c r="F112" s="234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6" x14ac:dyDescent="0.2">
      <c r="A113" s="23"/>
      <c r="B113" s="238" t="s">
        <v>23</v>
      </c>
      <c r="C113" s="238"/>
      <c r="D113" s="238"/>
      <c r="E113" s="238"/>
      <c r="F113" s="238"/>
      <c r="G113" s="20"/>
      <c r="H113" s="20" t="s">
        <v>6</v>
      </c>
      <c r="I113" s="13" t="s">
        <v>87</v>
      </c>
    </row>
    <row r="114" spans="1:9" s="6" customFormat="1" x14ac:dyDescent="0.2">
      <c r="A114" s="14"/>
      <c r="B114" s="234"/>
      <c r="C114" s="234"/>
      <c r="D114" s="234"/>
      <c r="E114" s="234"/>
      <c r="F114" s="234"/>
      <c r="G114" s="17"/>
      <c r="H114" s="3">
        <f>ARENA!I106</f>
        <v>0</v>
      </c>
      <c r="I114" s="17">
        <f t="shared" si="3"/>
        <v>0</v>
      </c>
    </row>
    <row r="115" spans="1:9" s="6" customFormat="1" x14ac:dyDescent="0.2">
      <c r="A115" s="14"/>
      <c r="B115" s="234"/>
      <c r="C115" s="234"/>
      <c r="D115" s="234"/>
      <c r="E115" s="234"/>
      <c r="F115" s="234"/>
      <c r="G115" s="17"/>
      <c r="H115" s="3">
        <f>ARENA!I107</f>
        <v>0</v>
      </c>
      <c r="I115" s="17">
        <f t="shared" si="3"/>
        <v>0</v>
      </c>
    </row>
    <row r="116" spans="1:9" s="6" customFormat="1" x14ac:dyDescent="0.2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">
      <c r="A117" s="235" t="s">
        <v>121</v>
      </c>
      <c r="B117" s="235"/>
      <c r="C117" s="235"/>
      <c r="D117" s="235"/>
      <c r="E117" s="235"/>
      <c r="F117" s="235"/>
      <c r="G117" s="235"/>
      <c r="H117" s="235"/>
      <c r="I117" s="235"/>
    </row>
    <row r="118" spans="1:9" s="6" customFormat="1" x14ac:dyDescent="0.2">
      <c r="A118" s="236" t="s">
        <v>123</v>
      </c>
      <c r="B118" s="236"/>
      <c r="C118" s="236"/>
      <c r="D118" s="236"/>
      <c r="E118" s="237" t="s">
        <v>124</v>
      </c>
      <c r="F118" s="237"/>
      <c r="G118" s="4"/>
      <c r="H118" s="5"/>
      <c r="I118" s="5"/>
    </row>
    <row r="119" spans="1:9" s="6" customFormat="1" x14ac:dyDescent="0.2">
      <c r="A119" s="229" t="s">
        <v>122</v>
      </c>
      <c r="B119" s="229"/>
      <c r="C119" s="229"/>
      <c r="D119" s="229"/>
      <c r="E119" s="232">
        <f>SUM(I15:I20)</f>
        <v>0</v>
      </c>
      <c r="F119" s="233"/>
      <c r="G119" s="4"/>
      <c r="H119" s="5"/>
      <c r="I119" s="5"/>
    </row>
    <row r="120" spans="1:9" s="6" customFormat="1" x14ac:dyDescent="0.2">
      <c r="A120" s="229" t="s">
        <v>128</v>
      </c>
      <c r="B120" s="229"/>
      <c r="C120" s="229"/>
      <c r="D120" s="229"/>
      <c r="E120" s="232">
        <f>SUM(I22:I37)</f>
        <v>0</v>
      </c>
      <c r="F120" s="233"/>
      <c r="G120" s="4"/>
      <c r="H120" s="5"/>
      <c r="I120" s="5"/>
    </row>
    <row r="121" spans="1:9" s="6" customFormat="1" x14ac:dyDescent="0.2">
      <c r="A121" s="229" t="s">
        <v>129</v>
      </c>
      <c r="B121" s="229"/>
      <c r="C121" s="229"/>
      <c r="D121" s="229"/>
      <c r="E121" s="232">
        <f>SUM(I39:I40)</f>
        <v>0</v>
      </c>
      <c r="F121" s="233"/>
      <c r="G121" s="4"/>
      <c r="H121" s="5"/>
      <c r="I121" s="5"/>
    </row>
    <row r="122" spans="1:9" s="6" customFormat="1" x14ac:dyDescent="0.2">
      <c r="A122" s="229" t="s">
        <v>130</v>
      </c>
      <c r="B122" s="229"/>
      <c r="C122" s="229"/>
      <c r="D122" s="229"/>
      <c r="E122" s="232" t="e">
        <f>SUM(I42:I50)</f>
        <v>#REF!</v>
      </c>
      <c r="F122" s="233"/>
      <c r="G122" s="4"/>
      <c r="H122" s="5"/>
      <c r="I122" s="5"/>
    </row>
    <row r="123" spans="1:9" s="6" customFormat="1" x14ac:dyDescent="0.2">
      <c r="A123" s="229" t="s">
        <v>132</v>
      </c>
      <c r="B123" s="229"/>
      <c r="C123" s="229"/>
      <c r="D123" s="229"/>
      <c r="E123" s="232">
        <f>SUM(I52:I55)</f>
        <v>0</v>
      </c>
      <c r="F123" s="233"/>
      <c r="G123" s="4"/>
      <c r="H123" s="5"/>
      <c r="I123" s="5"/>
    </row>
    <row r="124" spans="1:9" s="6" customFormat="1" x14ac:dyDescent="0.2">
      <c r="A124" s="229" t="s">
        <v>133</v>
      </c>
      <c r="B124" s="229"/>
      <c r="C124" s="229"/>
      <c r="D124" s="229"/>
      <c r="E124" s="232" t="e">
        <f>SUM(I57:I65)</f>
        <v>#REF!</v>
      </c>
      <c r="F124" s="233"/>
      <c r="G124" s="4"/>
      <c r="H124" s="5"/>
      <c r="I124" s="5"/>
    </row>
    <row r="125" spans="1:9" s="6" customFormat="1" x14ac:dyDescent="0.2">
      <c r="A125" s="229" t="s">
        <v>134</v>
      </c>
      <c r="B125" s="229"/>
      <c r="C125" s="229"/>
      <c r="D125" s="229"/>
      <c r="E125" s="232">
        <f>SUM(I67:I71)</f>
        <v>0</v>
      </c>
      <c r="F125" s="233"/>
      <c r="G125" s="4"/>
      <c r="H125" s="5"/>
      <c r="I125" s="5"/>
    </row>
    <row r="126" spans="1:9" s="6" customFormat="1" x14ac:dyDescent="0.2">
      <c r="A126" s="229" t="s">
        <v>135</v>
      </c>
      <c r="B126" s="229"/>
      <c r="C126" s="229"/>
      <c r="D126" s="229"/>
      <c r="E126" s="232">
        <f>SUM(I73:I77)</f>
        <v>0</v>
      </c>
      <c r="F126" s="233"/>
      <c r="G126" s="4"/>
      <c r="H126" s="5"/>
      <c r="I126" s="5"/>
    </row>
    <row r="127" spans="1:9" s="6" customFormat="1" x14ac:dyDescent="0.2">
      <c r="A127" s="229" t="s">
        <v>136</v>
      </c>
      <c r="B127" s="229"/>
      <c r="C127" s="229"/>
      <c r="D127" s="229"/>
      <c r="E127" s="232" t="e">
        <f>SUM(I79:I81)</f>
        <v>#REF!</v>
      </c>
      <c r="F127" s="233"/>
      <c r="G127" s="4"/>
      <c r="H127" s="5"/>
      <c r="I127" s="5"/>
    </row>
    <row r="128" spans="1:9" s="6" customFormat="1" x14ac:dyDescent="0.2">
      <c r="A128" s="229" t="s">
        <v>137</v>
      </c>
      <c r="B128" s="229"/>
      <c r="C128" s="229"/>
      <c r="D128" s="229"/>
      <c r="E128" s="232">
        <f>SUM(I83:I84)</f>
        <v>0</v>
      </c>
      <c r="F128" s="233"/>
      <c r="G128" s="4"/>
      <c r="H128" s="5"/>
      <c r="I128" s="5"/>
    </row>
    <row r="129" spans="1:9" s="6" customFormat="1" x14ac:dyDescent="0.2">
      <c r="A129" s="229" t="s">
        <v>138</v>
      </c>
      <c r="B129" s="229"/>
      <c r="C129" s="229"/>
      <c r="D129" s="229"/>
      <c r="E129" s="232">
        <f>SUM(I86:I93)</f>
        <v>0</v>
      </c>
      <c r="F129" s="233"/>
      <c r="G129" s="4"/>
      <c r="H129" s="5"/>
      <c r="I129" s="5"/>
    </row>
    <row r="130" spans="1:9" s="6" customFormat="1" x14ac:dyDescent="0.2">
      <c r="A130" s="229" t="s">
        <v>139</v>
      </c>
      <c r="B130" s="229"/>
      <c r="C130" s="229"/>
      <c r="D130" s="229"/>
      <c r="E130" s="232" t="e">
        <f>SUM(I95:I98)</f>
        <v>#REF!</v>
      </c>
      <c r="F130" s="233"/>
      <c r="G130" s="4"/>
      <c r="H130" s="5"/>
      <c r="I130" s="5"/>
    </row>
    <row r="131" spans="1:9" s="6" customFormat="1" x14ac:dyDescent="0.2">
      <c r="A131" s="229" t="s">
        <v>140</v>
      </c>
      <c r="B131" s="229"/>
      <c r="C131" s="229"/>
      <c r="D131" s="229"/>
      <c r="E131" s="232" t="e">
        <f>SUM(I100:I102)</f>
        <v>#REF!</v>
      </c>
      <c r="F131" s="233"/>
      <c r="G131" s="4"/>
      <c r="H131" s="5"/>
      <c r="I131" s="5"/>
    </row>
    <row r="132" spans="1:9" s="6" customFormat="1" x14ac:dyDescent="0.2">
      <c r="A132" s="229" t="s">
        <v>141</v>
      </c>
      <c r="B132" s="229"/>
      <c r="C132" s="229"/>
      <c r="D132" s="229"/>
      <c r="E132" s="232">
        <f>SUM(I106:I110)</f>
        <v>0</v>
      </c>
      <c r="F132" s="233"/>
      <c r="G132" s="4"/>
      <c r="H132" s="5"/>
      <c r="I132" s="5"/>
    </row>
    <row r="133" spans="1:9" s="6" customFormat="1" x14ac:dyDescent="0.2">
      <c r="A133" s="229" t="s">
        <v>142</v>
      </c>
      <c r="B133" s="229"/>
      <c r="C133" s="229"/>
      <c r="D133" s="229"/>
      <c r="E133" s="232" t="e">
        <f>SUM(I112)</f>
        <v>#REF!</v>
      </c>
      <c r="F133" s="233"/>
      <c r="G133" s="4"/>
      <c r="H133" s="5"/>
      <c r="I133" s="5"/>
    </row>
    <row r="134" spans="1:9" s="6" customFormat="1" x14ac:dyDescent="0.2">
      <c r="A134" s="229" t="s">
        <v>143</v>
      </c>
      <c r="B134" s="229"/>
      <c r="C134" s="229"/>
      <c r="D134" s="229"/>
      <c r="E134" s="232">
        <f>SUM(I114:I115)</f>
        <v>0</v>
      </c>
      <c r="F134" s="233"/>
      <c r="G134" s="4"/>
      <c r="H134" s="5"/>
      <c r="I134" s="5"/>
    </row>
    <row r="135" spans="1:9" s="6" customFormat="1" ht="16" x14ac:dyDescent="0.2">
      <c r="A135" s="229" t="s">
        <v>144</v>
      </c>
      <c r="B135" s="229"/>
      <c r="C135" s="229"/>
      <c r="D135" s="229"/>
      <c r="E135" s="230" t="e">
        <f>SUM(E119:F134)</f>
        <v>#REF!</v>
      </c>
      <c r="F135" s="231"/>
      <c r="G135" s="4"/>
      <c r="H135" s="5"/>
      <c r="I135" s="5"/>
    </row>
    <row r="136" spans="1:9" s="6" customFormat="1" ht="16" x14ac:dyDescent="0.2">
      <c r="A136" s="229" t="s">
        <v>145</v>
      </c>
      <c r="B136" s="229"/>
      <c r="C136" s="229"/>
      <c r="D136" s="229"/>
      <c r="E136" s="230" t="e">
        <f>E135*0.25</f>
        <v>#REF!</v>
      </c>
      <c r="F136" s="231"/>
      <c r="G136" s="4"/>
      <c r="H136" s="5"/>
      <c r="I136" s="5"/>
    </row>
    <row r="137" spans="1:9" s="6" customFormat="1" ht="16" x14ac:dyDescent="0.2">
      <c r="A137" s="229" t="s">
        <v>144</v>
      </c>
      <c r="B137" s="229"/>
      <c r="C137" s="229"/>
      <c r="D137" s="229"/>
      <c r="E137" s="230" t="e">
        <f>E135+E136</f>
        <v>#REF!</v>
      </c>
      <c r="F137" s="231"/>
      <c r="G137" s="4"/>
      <c r="H137" s="5"/>
      <c r="I137" s="5"/>
    </row>
    <row r="138" spans="1:9" s="6" customFormat="1" ht="17.25" customHeight="1" x14ac:dyDescent="0.2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">
      <c r="A139" s="227" t="s">
        <v>115</v>
      </c>
      <c r="B139" s="227"/>
      <c r="C139" s="224">
        <f>C10</f>
        <v>0</v>
      </c>
      <c r="D139" s="224"/>
      <c r="E139" s="224"/>
      <c r="F139" s="4"/>
      <c r="G139" s="26" t="s">
        <v>146</v>
      </c>
      <c r="H139" s="226">
        <f>F9</f>
        <v>0</v>
      </c>
      <c r="I139" s="226"/>
    </row>
    <row r="140" spans="1:9" s="6" customFormat="1" ht="28.5" customHeight="1" x14ac:dyDescent="0.2">
      <c r="A140" s="228" t="s">
        <v>0</v>
      </c>
      <c r="B140" s="228"/>
      <c r="C140" s="224">
        <f>C9</f>
        <v>0</v>
      </c>
      <c r="D140" s="224"/>
      <c r="E140" s="224"/>
      <c r="F140" s="4"/>
      <c r="G140" s="26" t="s">
        <v>147</v>
      </c>
      <c r="H140" s="226">
        <f>H9</f>
        <v>0</v>
      </c>
      <c r="I140" s="226"/>
    </row>
    <row r="141" spans="1:9" s="6" customFormat="1" ht="19.5" customHeight="1" x14ac:dyDescent="0.2">
      <c r="A141" s="25" t="s">
        <v>119</v>
      </c>
      <c r="B141" s="224">
        <f>G10</f>
        <v>0</v>
      </c>
      <c r="C141" s="224"/>
      <c r="D141" s="224"/>
      <c r="E141" s="224"/>
      <c r="F141" s="4"/>
      <c r="G141" s="26" t="s">
        <v>150</v>
      </c>
      <c r="H141" s="225">
        <f ca="1">TODAY()</f>
        <v>45593</v>
      </c>
      <c r="I141" s="226"/>
    </row>
    <row r="143" spans="1:9" s="6" customFormat="1" x14ac:dyDescent="0.2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baseColWidth="10" defaultColWidth="9.1640625" defaultRowHeight="15" x14ac:dyDescent="0.2"/>
  <cols>
    <col min="1" max="2" width="9.1640625" style="4"/>
    <col min="3" max="3" width="11" style="4" customWidth="1"/>
    <col min="4" max="5" width="9.1640625" style="4"/>
    <col min="6" max="6" width="11.33203125" style="4" customWidth="1"/>
    <col min="7" max="7" width="9.6640625" style="4" hidden="1" customWidth="1"/>
    <col min="8" max="8" width="9.1640625" style="37"/>
    <col min="9" max="9" width="0" style="5" hidden="1" customWidth="1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16406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62" t="s">
        <v>73</v>
      </c>
      <c r="B4" s="262"/>
      <c r="C4" s="262"/>
      <c r="D4" s="262"/>
      <c r="E4" s="262"/>
    </row>
    <row r="5" spans="1:17" hidden="1" x14ac:dyDescent="0.2">
      <c r="A5" s="263" t="s">
        <v>24</v>
      </c>
      <c r="B5" s="263"/>
      <c r="C5" s="263"/>
      <c r="D5" s="7"/>
      <c r="G5" s="264" t="s">
        <v>114</v>
      </c>
      <c r="H5" s="264"/>
    </row>
    <row r="6" spans="1:17" x14ac:dyDescent="0.2">
      <c r="G6" s="269">
        <f>ARENA!H2</f>
        <v>45667</v>
      </c>
      <c r="H6" s="269"/>
    </row>
    <row r="7" spans="1:17" ht="21" x14ac:dyDescent="0.2">
      <c r="A7" s="1"/>
      <c r="B7" s="266" t="s">
        <v>154</v>
      </c>
      <c r="C7" s="266"/>
      <c r="D7" s="266"/>
      <c r="E7" s="266"/>
      <c r="F7" s="266"/>
      <c r="G7" s="267" t="s">
        <v>151</v>
      </c>
      <c r="H7" s="267"/>
      <c r="I7" s="267"/>
    </row>
    <row r="8" spans="1:17" ht="15.75" customHeight="1" x14ac:dyDescent="0.2">
      <c r="A8" s="257" t="str">
        <f>ARENA!A8</f>
        <v>CAMPUSMÄSSAN 29 JANUARI 2025</v>
      </c>
      <c r="B8" s="257"/>
      <c r="C8" s="257"/>
      <c r="D8" s="257"/>
      <c r="E8" s="257"/>
      <c r="F8" s="257"/>
      <c r="G8" s="257"/>
      <c r="H8" s="257"/>
      <c r="I8" s="257"/>
    </row>
    <row r="9" spans="1:17" ht="25.5" customHeight="1" x14ac:dyDescent="0.2">
      <c r="A9" s="258" t="s">
        <v>0</v>
      </c>
      <c r="B9" s="258"/>
      <c r="C9" s="2">
        <f>ARENA!C9</f>
        <v>0</v>
      </c>
      <c r="D9" s="259" t="s">
        <v>112</v>
      </c>
      <c r="E9" s="259"/>
      <c r="F9" s="2"/>
      <c r="G9" s="9" t="s">
        <v>113</v>
      </c>
      <c r="H9" s="260"/>
      <c r="I9" s="260"/>
    </row>
    <row r="10" spans="1:17" ht="21" customHeight="1" x14ac:dyDescent="0.2">
      <c r="A10" s="261" t="s">
        <v>115</v>
      </c>
      <c r="B10" s="261"/>
      <c r="C10" s="252">
        <f>ARENA!C10</f>
        <v>0</v>
      </c>
      <c r="D10" s="252"/>
      <c r="E10" s="252"/>
      <c r="F10" s="10" t="s">
        <v>119</v>
      </c>
      <c r="G10" s="255">
        <f>ARENA!H10</f>
        <v>0</v>
      </c>
      <c r="H10" s="255"/>
      <c r="I10" s="255"/>
    </row>
    <row r="11" spans="1:17" ht="6" hidden="1" customHeight="1" x14ac:dyDescent="0.2">
      <c r="A11" s="270" t="s">
        <v>116</v>
      </c>
      <c r="B11" s="270"/>
      <c r="C11" s="271">
        <f>ARENA!C11</f>
        <v>0</v>
      </c>
      <c r="D11" s="271"/>
      <c r="E11" s="271"/>
      <c r="F11" s="271"/>
      <c r="G11" s="31" t="s">
        <v>120</v>
      </c>
      <c r="H11" s="271">
        <f>ARENA!I11</f>
        <v>0</v>
      </c>
      <c r="I11" s="271"/>
    </row>
    <row r="12" spans="1:17" ht="6.75" hidden="1" customHeight="1" x14ac:dyDescent="0.2">
      <c r="A12" s="32" t="s">
        <v>1</v>
      </c>
      <c r="B12" s="271">
        <f>ARENA!B12</f>
        <v>0</v>
      </c>
      <c r="C12" s="271"/>
      <c r="D12" s="271"/>
      <c r="E12" s="272" t="s">
        <v>117</v>
      </c>
      <c r="F12" s="273"/>
      <c r="G12" s="271">
        <f>ARENA!H12</f>
        <v>0</v>
      </c>
      <c r="H12" s="271"/>
      <c r="I12" s="271"/>
    </row>
    <row r="13" spans="1:17" ht="6.75" hidden="1" customHeight="1" x14ac:dyDescent="0.2">
      <c r="A13" s="32" t="s">
        <v>2</v>
      </c>
      <c r="B13" s="274">
        <f>ARENA!B14</f>
        <v>0</v>
      </c>
      <c r="C13" s="274"/>
      <c r="D13" s="274"/>
      <c r="E13" s="272" t="s">
        <v>118</v>
      </c>
      <c r="F13" s="273"/>
      <c r="G13" s="271">
        <f>ARENA!H14</f>
        <v>0</v>
      </c>
      <c r="H13" s="271"/>
      <c r="I13" s="271"/>
    </row>
    <row r="14" spans="1:17" ht="16" x14ac:dyDescent="0.2">
      <c r="A14" s="12" t="s">
        <v>3</v>
      </c>
      <c r="B14" s="243" t="s">
        <v>4</v>
      </c>
      <c r="C14" s="243"/>
      <c r="D14" s="243"/>
      <c r="E14" s="243"/>
      <c r="F14" s="243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45" t="s">
        <v>97</v>
      </c>
      <c r="C15" s="245"/>
      <c r="D15" s="245"/>
      <c r="E15" s="245"/>
      <c r="F15" s="245"/>
      <c r="G15" s="34">
        <v>109</v>
      </c>
      <c r="H15" s="38">
        <f>ARENA!I16</f>
        <v>0</v>
      </c>
      <c r="I15" s="16">
        <f>G15*H15</f>
        <v>0</v>
      </c>
      <c r="K15" s="256"/>
      <c r="L15" s="242"/>
      <c r="M15" s="242"/>
      <c r="N15" s="242"/>
      <c r="O15" s="242"/>
      <c r="P15" s="242"/>
      <c r="Q15" s="242"/>
    </row>
    <row r="16" spans="1:17" ht="15.75" customHeight="1" x14ac:dyDescent="0.2">
      <c r="A16" s="14">
        <v>13001</v>
      </c>
      <c r="B16" s="251" t="s">
        <v>75</v>
      </c>
      <c r="C16" s="251"/>
      <c r="D16" s="251"/>
      <c r="E16" s="251"/>
      <c r="F16" s="251"/>
      <c r="G16" s="34">
        <v>90</v>
      </c>
      <c r="H16" s="38">
        <f>ARENA!I17</f>
        <v>0</v>
      </c>
      <c r="I16" s="17">
        <f t="shared" ref="I16:I35" si="0">G16*H16</f>
        <v>0</v>
      </c>
      <c r="K16" s="256"/>
      <c r="L16" s="242"/>
      <c r="M16" s="242"/>
      <c r="N16" s="242"/>
      <c r="O16" s="242"/>
      <c r="P16" s="242"/>
      <c r="Q16" s="242"/>
    </row>
    <row r="17" spans="1:17" ht="15.75" customHeight="1" x14ac:dyDescent="0.2">
      <c r="A17" s="14">
        <v>13003</v>
      </c>
      <c r="B17" s="251" t="s">
        <v>76</v>
      </c>
      <c r="C17" s="251"/>
      <c r="D17" s="251"/>
      <c r="E17" s="251"/>
      <c r="F17" s="251"/>
      <c r="G17" s="34">
        <v>90</v>
      </c>
      <c r="H17" s="38">
        <f>ARENA!I18</f>
        <v>0</v>
      </c>
      <c r="I17" s="17">
        <f t="shared" si="0"/>
        <v>0</v>
      </c>
      <c r="K17" s="256"/>
      <c r="L17" s="242"/>
      <c r="M17" s="242"/>
      <c r="N17" s="242"/>
      <c r="O17" s="242"/>
      <c r="P17" s="242"/>
      <c r="Q17" s="242"/>
    </row>
    <row r="18" spans="1:17" ht="15.75" customHeight="1" x14ac:dyDescent="0.2">
      <c r="A18" s="14">
        <v>13004</v>
      </c>
      <c r="B18" s="251" t="s">
        <v>77</v>
      </c>
      <c r="C18" s="251"/>
      <c r="D18" s="251"/>
      <c r="E18" s="251"/>
      <c r="F18" s="251"/>
      <c r="G18" s="34">
        <v>90</v>
      </c>
      <c r="H18" s="38" t="e">
        <f>ARENA!#REF!</f>
        <v>#REF!</v>
      </c>
      <c r="I18" s="17" t="e">
        <f t="shared" si="0"/>
        <v>#REF!</v>
      </c>
      <c r="K18" s="256"/>
      <c r="L18" s="242"/>
      <c r="M18" s="242"/>
      <c r="N18" s="242"/>
      <c r="O18" s="242"/>
      <c r="P18" s="242"/>
      <c r="Q18" s="242"/>
    </row>
    <row r="19" spans="1:17" ht="15.75" customHeight="1" x14ac:dyDescent="0.2">
      <c r="A19" s="14">
        <v>13005</v>
      </c>
      <c r="B19" s="251" t="s">
        <v>78</v>
      </c>
      <c r="C19" s="251"/>
      <c r="D19" s="251"/>
      <c r="E19" s="251"/>
      <c r="F19" s="251"/>
      <c r="G19" s="34">
        <v>90</v>
      </c>
      <c r="H19" s="38">
        <f>ARENA!I19</f>
        <v>0</v>
      </c>
      <c r="I19" s="17">
        <f t="shared" si="0"/>
        <v>0</v>
      </c>
      <c r="K19" s="256"/>
      <c r="L19" s="242"/>
      <c r="M19" s="242"/>
      <c r="N19" s="242"/>
      <c r="O19" s="242"/>
      <c r="P19" s="242"/>
      <c r="Q19" s="242"/>
    </row>
    <row r="20" spans="1:17" ht="15.75" customHeight="1" x14ac:dyDescent="0.2">
      <c r="A20" s="14">
        <v>13006</v>
      </c>
      <c r="B20" s="251" t="s">
        <v>79</v>
      </c>
      <c r="C20" s="251"/>
      <c r="D20" s="251"/>
      <c r="E20" s="251"/>
      <c r="F20" s="251"/>
      <c r="G20" s="34">
        <v>90</v>
      </c>
      <c r="H20" s="38">
        <f>ARENA!I20</f>
        <v>0</v>
      </c>
      <c r="I20" s="17">
        <f t="shared" si="0"/>
        <v>0</v>
      </c>
      <c r="K20" s="256"/>
      <c r="L20" s="242"/>
      <c r="M20" s="242"/>
      <c r="N20" s="242"/>
      <c r="O20" s="242"/>
      <c r="P20" s="242"/>
      <c r="Q20" s="242"/>
    </row>
    <row r="21" spans="1:17" ht="15" customHeight="1" x14ac:dyDescent="0.2">
      <c r="A21" s="14">
        <v>13009</v>
      </c>
      <c r="B21" s="251" t="s">
        <v>80</v>
      </c>
      <c r="C21" s="251"/>
      <c r="D21" s="251"/>
      <c r="E21" s="251"/>
      <c r="F21" s="251"/>
      <c r="G21" s="34">
        <v>90</v>
      </c>
      <c r="H21" s="38">
        <f>ARENA!I21</f>
        <v>0</v>
      </c>
      <c r="I21" s="17">
        <f t="shared" si="0"/>
        <v>0</v>
      </c>
      <c r="K21" s="256"/>
      <c r="L21" s="242"/>
      <c r="M21" s="242"/>
      <c r="N21" s="242"/>
      <c r="O21" s="242"/>
      <c r="P21" s="242"/>
      <c r="Q21" s="242"/>
    </row>
    <row r="22" spans="1:17" ht="16" x14ac:dyDescent="0.2">
      <c r="A22" s="12" t="s">
        <v>3</v>
      </c>
      <c r="B22" s="243" t="s">
        <v>127</v>
      </c>
      <c r="C22" s="243"/>
      <c r="D22" s="243"/>
      <c r="E22" s="243"/>
      <c r="F22" s="243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">
      <c r="A23" s="14">
        <v>14201</v>
      </c>
      <c r="B23" s="234" t="s">
        <v>28</v>
      </c>
      <c r="C23" s="234"/>
      <c r="D23" s="234"/>
      <c r="E23" s="234"/>
      <c r="F23" s="234"/>
      <c r="G23" s="35">
        <v>130</v>
      </c>
      <c r="H23" s="38">
        <f>ARENA!I23</f>
        <v>0</v>
      </c>
      <c r="I23" s="17">
        <f t="shared" si="0"/>
        <v>0</v>
      </c>
      <c r="K23" s="242"/>
      <c r="L23" s="242"/>
      <c r="M23" s="242"/>
      <c r="N23" s="242"/>
      <c r="O23" s="242"/>
      <c r="P23" s="242"/>
      <c r="Q23" s="242"/>
    </row>
    <row r="24" spans="1:17" x14ac:dyDescent="0.2">
      <c r="A24" s="14">
        <v>14202</v>
      </c>
      <c r="B24" s="234" t="s">
        <v>29</v>
      </c>
      <c r="C24" s="234"/>
      <c r="D24" s="234"/>
      <c r="E24" s="234"/>
      <c r="F24" s="234"/>
      <c r="G24" s="35">
        <v>140</v>
      </c>
      <c r="H24" s="38">
        <f>ARENA!I24</f>
        <v>0</v>
      </c>
      <c r="I24" s="17">
        <f t="shared" si="0"/>
        <v>0</v>
      </c>
      <c r="K24" s="242"/>
      <c r="L24" s="242"/>
      <c r="M24" s="242"/>
      <c r="N24" s="242"/>
      <c r="O24" s="242"/>
      <c r="P24" s="242"/>
      <c r="Q24" s="242"/>
    </row>
    <row r="25" spans="1:17" x14ac:dyDescent="0.2">
      <c r="A25" s="14">
        <v>14203</v>
      </c>
      <c r="B25" s="234" t="s">
        <v>30</v>
      </c>
      <c r="C25" s="234"/>
      <c r="D25" s="234"/>
      <c r="E25" s="234"/>
      <c r="F25" s="234"/>
      <c r="G25" s="35">
        <v>430</v>
      </c>
      <c r="H25" s="38">
        <f>ARENA!I25</f>
        <v>0</v>
      </c>
      <c r="I25" s="17">
        <f t="shared" si="0"/>
        <v>0</v>
      </c>
      <c r="K25" s="242"/>
      <c r="L25" s="242"/>
      <c r="M25" s="242"/>
      <c r="N25" s="242"/>
      <c r="O25" s="242"/>
      <c r="P25" s="242"/>
      <c r="Q25" s="242"/>
    </row>
    <row r="26" spans="1:17" x14ac:dyDescent="0.2">
      <c r="A26" s="14">
        <v>14215</v>
      </c>
      <c r="B26" s="234" t="s">
        <v>36</v>
      </c>
      <c r="C26" s="234"/>
      <c r="D26" s="234"/>
      <c r="E26" s="234"/>
      <c r="F26" s="234"/>
      <c r="G26" s="34">
        <v>350</v>
      </c>
      <c r="H26" s="38">
        <f>ARENA!I26</f>
        <v>0</v>
      </c>
      <c r="I26" s="17">
        <f t="shared" si="0"/>
        <v>0</v>
      </c>
      <c r="K26" s="242"/>
      <c r="L26" s="242"/>
      <c r="M26" s="242"/>
      <c r="N26" s="242"/>
      <c r="O26" s="242"/>
      <c r="P26" s="242"/>
      <c r="Q26" s="242"/>
    </row>
    <row r="27" spans="1:17" x14ac:dyDescent="0.2">
      <c r="A27" s="14">
        <v>14216</v>
      </c>
      <c r="B27" s="234" t="s">
        <v>82</v>
      </c>
      <c r="C27" s="234"/>
      <c r="D27" s="234"/>
      <c r="E27" s="234"/>
      <c r="F27" s="234"/>
      <c r="G27" s="34">
        <v>430</v>
      </c>
      <c r="H27" s="38">
        <f>ARENA!I27</f>
        <v>0</v>
      </c>
      <c r="I27" s="17">
        <f t="shared" si="0"/>
        <v>0</v>
      </c>
      <c r="K27" s="242"/>
      <c r="L27" s="242"/>
      <c r="M27" s="242"/>
      <c r="N27" s="242"/>
      <c r="O27" s="242"/>
      <c r="P27" s="242"/>
      <c r="Q27" s="242"/>
    </row>
    <row r="28" spans="1:17" x14ac:dyDescent="0.2">
      <c r="A28" s="14">
        <v>14217</v>
      </c>
      <c r="B28" s="234" t="s">
        <v>83</v>
      </c>
      <c r="C28" s="234"/>
      <c r="D28" s="234"/>
      <c r="E28" s="234"/>
      <c r="F28" s="234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">
      <c r="A29" s="14">
        <v>14224</v>
      </c>
      <c r="B29" s="234" t="s">
        <v>84</v>
      </c>
      <c r="C29" s="234"/>
      <c r="D29" s="234"/>
      <c r="E29" s="234"/>
      <c r="F29" s="234"/>
      <c r="G29" s="34">
        <v>400</v>
      </c>
      <c r="H29" s="38">
        <f>ARENA!I29</f>
        <v>0</v>
      </c>
      <c r="I29" s="17">
        <f t="shared" si="0"/>
        <v>0</v>
      </c>
      <c r="K29" s="242"/>
      <c r="L29" s="242"/>
      <c r="M29" s="242"/>
      <c r="N29" s="242"/>
      <c r="O29" s="242"/>
      <c r="P29" s="242"/>
      <c r="Q29" s="242"/>
    </row>
    <row r="30" spans="1:17" x14ac:dyDescent="0.2">
      <c r="A30" s="14">
        <v>14308</v>
      </c>
      <c r="B30" s="234" t="s">
        <v>85</v>
      </c>
      <c r="C30" s="234"/>
      <c r="D30" s="234"/>
      <c r="E30" s="234"/>
      <c r="F30" s="234"/>
      <c r="G30" s="35">
        <v>640</v>
      </c>
      <c r="H30" s="38">
        <f>ARENA!I30</f>
        <v>0</v>
      </c>
      <c r="I30" s="17">
        <f t="shared" si="0"/>
        <v>0</v>
      </c>
      <c r="K30" s="242"/>
      <c r="L30" s="242"/>
      <c r="M30" s="242"/>
      <c r="N30" s="242"/>
      <c r="O30" s="242"/>
      <c r="P30" s="242"/>
      <c r="Q30" s="242"/>
    </row>
    <row r="31" spans="1:17" x14ac:dyDescent="0.2">
      <c r="A31" s="14">
        <v>14204</v>
      </c>
      <c r="B31" s="234" t="s">
        <v>31</v>
      </c>
      <c r="C31" s="234"/>
      <c r="D31" s="234"/>
      <c r="E31" s="234"/>
      <c r="F31" s="234"/>
      <c r="G31" s="35">
        <v>330</v>
      </c>
      <c r="H31" s="38">
        <f>ARENA!I31</f>
        <v>0</v>
      </c>
      <c r="I31" s="17">
        <f t="shared" si="0"/>
        <v>0</v>
      </c>
      <c r="K31" s="242"/>
      <c r="L31" s="242"/>
      <c r="M31" s="242"/>
      <c r="N31" s="242"/>
      <c r="O31" s="242"/>
      <c r="P31" s="242"/>
      <c r="Q31" s="242"/>
    </row>
    <row r="32" spans="1:17" x14ac:dyDescent="0.2">
      <c r="A32" s="8">
        <v>14318</v>
      </c>
      <c r="B32" s="250" t="s">
        <v>81</v>
      </c>
      <c r="C32" s="250"/>
      <c r="D32" s="250"/>
      <c r="E32" s="250"/>
      <c r="F32" s="250"/>
      <c r="G32" s="34">
        <v>395</v>
      </c>
      <c r="H32" s="38">
        <f>ARENA!I32</f>
        <v>0</v>
      </c>
      <c r="I32" s="17">
        <f t="shared" si="0"/>
        <v>0</v>
      </c>
      <c r="K32" s="242"/>
      <c r="L32" s="242"/>
      <c r="M32" s="242"/>
      <c r="N32" s="242"/>
      <c r="O32" s="242"/>
      <c r="P32" s="242"/>
      <c r="Q32" s="242"/>
    </row>
    <row r="33" spans="1:18" x14ac:dyDescent="0.2">
      <c r="A33" s="14">
        <v>14221</v>
      </c>
      <c r="B33" s="234" t="s">
        <v>34</v>
      </c>
      <c r="C33" s="234"/>
      <c r="D33" s="234"/>
      <c r="E33" s="234"/>
      <c r="F33" s="234"/>
      <c r="G33" s="34">
        <v>250</v>
      </c>
      <c r="H33" s="38">
        <f>ARENA!I33</f>
        <v>0</v>
      </c>
      <c r="I33" s="17">
        <f t="shared" si="0"/>
        <v>0</v>
      </c>
      <c r="K33" s="242"/>
      <c r="L33" s="242"/>
      <c r="M33" s="242"/>
      <c r="N33" s="242"/>
      <c r="O33" s="242"/>
      <c r="P33" s="242"/>
      <c r="Q33" s="242"/>
    </row>
    <row r="34" spans="1:18" x14ac:dyDescent="0.2">
      <c r="A34" s="14">
        <v>14222</v>
      </c>
      <c r="B34" s="234" t="s">
        <v>35</v>
      </c>
      <c r="C34" s="234"/>
      <c r="D34" s="234"/>
      <c r="E34" s="234"/>
      <c r="F34" s="234"/>
      <c r="G34" s="34">
        <v>350</v>
      </c>
      <c r="H34" s="38">
        <f>ARENA!I34</f>
        <v>0</v>
      </c>
      <c r="I34" s="17">
        <f t="shared" si="0"/>
        <v>0</v>
      </c>
      <c r="K34" s="242"/>
      <c r="L34" s="242"/>
      <c r="M34" s="242"/>
      <c r="N34" s="242"/>
      <c r="O34" s="242"/>
      <c r="P34" s="242"/>
      <c r="Q34" s="242"/>
    </row>
    <row r="35" spans="1:18" x14ac:dyDescent="0.2">
      <c r="A35" s="8">
        <v>14223</v>
      </c>
      <c r="B35" s="234" t="s">
        <v>86</v>
      </c>
      <c r="C35" s="234"/>
      <c r="D35" s="234"/>
      <c r="E35" s="234"/>
      <c r="F35" s="234"/>
      <c r="G35" s="34">
        <v>180</v>
      </c>
      <c r="H35" s="38">
        <f>ARENA!I35</f>
        <v>0</v>
      </c>
      <c r="I35" s="17">
        <f t="shared" si="0"/>
        <v>0</v>
      </c>
      <c r="K35" s="242"/>
      <c r="L35" s="242"/>
      <c r="M35" s="242"/>
      <c r="N35" s="242"/>
      <c r="O35" s="242"/>
      <c r="P35" s="242"/>
      <c r="Q35" s="242"/>
    </row>
    <row r="36" spans="1:18" x14ac:dyDescent="0.2">
      <c r="A36" s="8">
        <v>14214</v>
      </c>
      <c r="B36" s="234" t="s">
        <v>96</v>
      </c>
      <c r="C36" s="234"/>
      <c r="D36" s="234"/>
      <c r="E36" s="234"/>
      <c r="F36" s="234"/>
      <c r="G36" s="34">
        <v>200</v>
      </c>
      <c r="H36" s="38">
        <f>ARENA!I36</f>
        <v>0</v>
      </c>
      <c r="I36" s="17">
        <f>G36*H36</f>
        <v>0</v>
      </c>
      <c r="K36" s="242"/>
      <c r="L36" s="242"/>
      <c r="M36" s="242"/>
      <c r="N36" s="242"/>
      <c r="O36" s="242"/>
      <c r="P36" s="242"/>
      <c r="Q36" s="242"/>
    </row>
    <row r="37" spans="1:18" x14ac:dyDescent="0.2">
      <c r="A37" s="8">
        <v>12024</v>
      </c>
      <c r="B37" s="247" t="s">
        <v>148</v>
      </c>
      <c r="C37" s="248"/>
      <c r="D37" s="248"/>
      <c r="E37" s="248"/>
      <c r="F37" s="249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">
      <c r="A38" s="8">
        <v>12021</v>
      </c>
      <c r="B38" s="247" t="s">
        <v>149</v>
      </c>
      <c r="C38" s="248"/>
      <c r="D38" s="248"/>
      <c r="E38" s="248"/>
      <c r="F38" s="249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ht="16" x14ac:dyDescent="0.2">
      <c r="A39" s="12" t="s">
        <v>3</v>
      </c>
      <c r="B39" s="243" t="s">
        <v>88</v>
      </c>
      <c r="C39" s="243"/>
      <c r="D39" s="243"/>
      <c r="E39" s="243"/>
      <c r="F39" s="243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">
      <c r="A40" s="14">
        <v>14007</v>
      </c>
      <c r="B40" s="246" t="s">
        <v>32</v>
      </c>
      <c r="C40" s="246"/>
      <c r="D40" s="246"/>
      <c r="E40" s="246"/>
      <c r="F40" s="246"/>
      <c r="G40" s="34">
        <v>950</v>
      </c>
      <c r="H40" s="38">
        <f>ARENA!I40</f>
        <v>0</v>
      </c>
      <c r="I40" s="17">
        <f>G40*H40</f>
        <v>0</v>
      </c>
      <c r="K40" s="242"/>
      <c r="L40" s="242"/>
      <c r="M40" s="242"/>
      <c r="N40" s="242"/>
      <c r="O40" s="242"/>
      <c r="P40" s="242"/>
      <c r="Q40" s="242"/>
    </row>
    <row r="41" spans="1:18" x14ac:dyDescent="0.2">
      <c r="A41" s="14">
        <v>14033</v>
      </c>
      <c r="B41" s="246" t="s">
        <v>33</v>
      </c>
      <c r="C41" s="246"/>
      <c r="D41" s="246"/>
      <c r="E41" s="246"/>
      <c r="F41" s="246"/>
      <c r="G41" s="34">
        <v>950</v>
      </c>
      <c r="H41" s="38">
        <f>ARENA!I41</f>
        <v>0</v>
      </c>
      <c r="I41" s="17">
        <f>G41*H41</f>
        <v>0</v>
      </c>
      <c r="K41" s="242"/>
      <c r="L41" s="242"/>
      <c r="M41" s="242"/>
      <c r="N41" s="242"/>
      <c r="O41" s="242"/>
      <c r="P41" s="242"/>
      <c r="Q41" s="242"/>
    </row>
    <row r="42" spans="1:18" ht="16" x14ac:dyDescent="0.2">
      <c r="A42" s="12" t="s">
        <v>3</v>
      </c>
      <c r="B42" s="243" t="s">
        <v>93</v>
      </c>
      <c r="C42" s="243"/>
      <c r="D42" s="243"/>
      <c r="E42" s="243"/>
      <c r="F42" s="243"/>
      <c r="G42" s="33" t="s">
        <v>5</v>
      </c>
      <c r="H42" s="13" t="s">
        <v>74</v>
      </c>
      <c r="I42" s="13" t="s">
        <v>87</v>
      </c>
      <c r="K42" s="242"/>
      <c r="L42" s="242"/>
      <c r="M42" s="242"/>
      <c r="N42" s="242"/>
      <c r="O42" s="242"/>
      <c r="P42" s="242"/>
      <c r="Q42" s="242"/>
    </row>
    <row r="43" spans="1:18" x14ac:dyDescent="0.2">
      <c r="A43" s="14">
        <v>14307</v>
      </c>
      <c r="B43" s="246" t="s">
        <v>25</v>
      </c>
      <c r="C43" s="246"/>
      <c r="D43" s="246"/>
      <c r="E43" s="246"/>
      <c r="F43" s="246"/>
      <c r="G43" s="34">
        <v>140</v>
      </c>
      <c r="H43" s="38">
        <f>ARENA!I43</f>
        <v>0</v>
      </c>
      <c r="I43" s="17">
        <f t="shared" ref="I43:I48" si="1">G43*H43</f>
        <v>0</v>
      </c>
      <c r="K43" s="242"/>
      <c r="L43" s="242"/>
      <c r="M43" s="242"/>
      <c r="N43" s="242"/>
      <c r="O43" s="242"/>
      <c r="P43" s="242"/>
      <c r="Q43" s="242"/>
    </row>
    <row r="44" spans="1:18" x14ac:dyDescent="0.2">
      <c r="A44" s="14">
        <v>14304</v>
      </c>
      <c r="B44" s="246" t="s">
        <v>90</v>
      </c>
      <c r="C44" s="246"/>
      <c r="D44" s="246"/>
      <c r="E44" s="246"/>
      <c r="F44" s="246"/>
      <c r="G44" s="34">
        <v>140</v>
      </c>
      <c r="H44" s="38">
        <f>ARENA!I44</f>
        <v>0</v>
      </c>
      <c r="I44" s="17">
        <f t="shared" si="1"/>
        <v>0</v>
      </c>
      <c r="K44" s="242"/>
      <c r="L44" s="242"/>
      <c r="M44" s="242"/>
      <c r="N44" s="242"/>
      <c r="O44" s="242"/>
      <c r="P44" s="242"/>
      <c r="Q44" s="242"/>
    </row>
    <row r="45" spans="1:18" x14ac:dyDescent="0.2">
      <c r="A45" s="14">
        <v>14305</v>
      </c>
      <c r="B45" s="246" t="s">
        <v>26</v>
      </c>
      <c r="C45" s="246"/>
      <c r="D45" s="246"/>
      <c r="E45" s="246"/>
      <c r="F45" s="246"/>
      <c r="G45" s="34">
        <v>280</v>
      </c>
      <c r="H45" s="38">
        <f>ARENA!I45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">
      <c r="A46" s="14">
        <v>14301</v>
      </c>
      <c r="B46" s="246" t="s">
        <v>27</v>
      </c>
      <c r="C46" s="246"/>
      <c r="D46" s="246"/>
      <c r="E46" s="246"/>
      <c r="F46" s="246"/>
      <c r="G46" s="34">
        <v>495</v>
      </c>
      <c r="H46" s="38">
        <f>ARENA!I48</f>
        <v>0</v>
      </c>
      <c r="I46" s="17">
        <f t="shared" si="1"/>
        <v>0</v>
      </c>
      <c r="K46" s="242"/>
      <c r="L46" s="242"/>
      <c r="M46" s="242"/>
      <c r="N46" s="242"/>
      <c r="O46" s="242"/>
      <c r="P46" s="242"/>
      <c r="Q46" s="242"/>
    </row>
    <row r="47" spans="1:18" x14ac:dyDescent="0.2">
      <c r="A47" s="8">
        <v>14300</v>
      </c>
      <c r="B47" s="246" t="s">
        <v>94</v>
      </c>
      <c r="C47" s="246"/>
      <c r="D47" s="246"/>
      <c r="E47" s="246"/>
      <c r="F47" s="246"/>
      <c r="G47" s="34">
        <v>495</v>
      </c>
      <c r="H47" s="38">
        <f>ARENA!I49</f>
        <v>0</v>
      </c>
      <c r="I47" s="17">
        <f t="shared" si="1"/>
        <v>0</v>
      </c>
      <c r="K47" s="242"/>
      <c r="L47" s="242"/>
      <c r="M47" s="242"/>
      <c r="N47" s="242"/>
      <c r="O47" s="242"/>
      <c r="P47" s="242"/>
      <c r="Q47" s="242"/>
      <c r="R47" s="19"/>
    </row>
    <row r="48" spans="1:18" x14ac:dyDescent="0.2">
      <c r="A48" s="8">
        <v>14302</v>
      </c>
      <c r="B48" s="246" t="s">
        <v>89</v>
      </c>
      <c r="C48" s="246"/>
      <c r="D48" s="246"/>
      <c r="E48" s="246"/>
      <c r="F48" s="246"/>
      <c r="G48" s="34">
        <v>595</v>
      </c>
      <c r="H48" s="38">
        <f>ARENA!I50</f>
        <v>0</v>
      </c>
      <c r="I48" s="17">
        <f t="shared" si="1"/>
        <v>0</v>
      </c>
      <c r="K48" s="242"/>
      <c r="L48" s="242"/>
      <c r="M48" s="242"/>
      <c r="N48" s="242"/>
      <c r="O48" s="242"/>
      <c r="P48" s="242"/>
      <c r="Q48" s="242"/>
    </row>
    <row r="49" spans="1:17" x14ac:dyDescent="0.2">
      <c r="A49" s="8" t="s">
        <v>91</v>
      </c>
      <c r="B49" s="246" t="s">
        <v>92</v>
      </c>
      <c r="C49" s="246"/>
      <c r="D49" s="246"/>
      <c r="E49" s="246"/>
      <c r="F49" s="246"/>
      <c r="G49" s="34">
        <v>595</v>
      </c>
      <c r="H49" s="38" t="e">
        <f>ARENA!#REF!</f>
        <v>#REF!</v>
      </c>
      <c r="I49" s="17" t="e">
        <f>G49*H49</f>
        <v>#REF!</v>
      </c>
      <c r="K49" s="242"/>
      <c r="L49" s="242"/>
      <c r="M49" s="242"/>
      <c r="N49" s="242"/>
      <c r="O49" s="242"/>
      <c r="P49" s="242"/>
      <c r="Q49" s="242"/>
    </row>
    <row r="50" spans="1:17" x14ac:dyDescent="0.2">
      <c r="A50" s="8">
        <v>14509</v>
      </c>
      <c r="B50" s="246" t="s">
        <v>95</v>
      </c>
      <c r="C50" s="246"/>
      <c r="D50" s="246"/>
      <c r="E50" s="246"/>
      <c r="F50" s="246"/>
      <c r="G50" s="34">
        <v>800</v>
      </c>
      <c r="H50" s="38">
        <f>ARENA!I51</f>
        <v>0</v>
      </c>
      <c r="I50" s="17">
        <f>G50*H50</f>
        <v>0</v>
      </c>
      <c r="K50" s="242"/>
      <c r="L50" s="242"/>
      <c r="M50" s="242"/>
      <c r="N50" s="242"/>
      <c r="O50" s="242"/>
      <c r="P50" s="242"/>
      <c r="Q50" s="242"/>
    </row>
    <row r="51" spans="1:17" x14ac:dyDescent="0.2">
      <c r="A51" s="8">
        <v>14511</v>
      </c>
      <c r="B51" s="246" t="s">
        <v>153</v>
      </c>
      <c r="C51" s="246"/>
      <c r="D51" s="246"/>
      <c r="E51" s="246"/>
      <c r="F51" s="246"/>
      <c r="G51" s="34">
        <v>800</v>
      </c>
      <c r="H51" s="38">
        <f>ARENA!I52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6" x14ac:dyDescent="0.2">
      <c r="A52" s="12" t="s">
        <v>3</v>
      </c>
      <c r="B52" s="238" t="s">
        <v>131</v>
      </c>
      <c r="C52" s="238"/>
      <c r="D52" s="238"/>
      <c r="E52" s="238"/>
      <c r="F52" s="238"/>
      <c r="G52" s="36" t="s">
        <v>5</v>
      </c>
      <c r="H52" s="20" t="s">
        <v>6</v>
      </c>
      <c r="I52" s="13" t="s">
        <v>87</v>
      </c>
      <c r="K52" s="242"/>
      <c r="L52" s="242"/>
      <c r="M52" s="242"/>
      <c r="N52" s="242"/>
      <c r="O52" s="242"/>
      <c r="P52" s="242"/>
      <c r="Q52" s="242"/>
    </row>
    <row r="53" spans="1:17" x14ac:dyDescent="0.2">
      <c r="A53" s="14">
        <v>14003</v>
      </c>
      <c r="B53" s="234" t="s">
        <v>37</v>
      </c>
      <c r="C53" s="234"/>
      <c r="D53" s="234"/>
      <c r="E53" s="234"/>
      <c r="F53" s="234"/>
      <c r="G53" s="35">
        <v>535</v>
      </c>
      <c r="H53" s="38">
        <f>ARENA!I54</f>
        <v>0</v>
      </c>
      <c r="I53" s="17">
        <f t="shared" si="2"/>
        <v>0</v>
      </c>
      <c r="K53" s="242"/>
      <c r="L53" s="242"/>
      <c r="M53" s="242"/>
      <c r="N53" s="242"/>
      <c r="O53" s="242"/>
      <c r="P53" s="242"/>
      <c r="Q53" s="242"/>
    </row>
    <row r="54" spans="1:17" x14ac:dyDescent="0.2">
      <c r="A54" s="14">
        <v>17200</v>
      </c>
      <c r="B54" s="234" t="s">
        <v>38</v>
      </c>
      <c r="C54" s="234"/>
      <c r="D54" s="234"/>
      <c r="E54" s="234"/>
      <c r="F54" s="234"/>
      <c r="G54" s="35">
        <v>390</v>
      </c>
      <c r="H54" s="38">
        <f>ARENA!I55</f>
        <v>0</v>
      </c>
      <c r="I54" s="17">
        <f t="shared" si="2"/>
        <v>0</v>
      </c>
      <c r="K54" s="242"/>
      <c r="L54" s="242"/>
      <c r="M54" s="242"/>
      <c r="N54" s="242"/>
      <c r="O54" s="242"/>
      <c r="P54" s="242"/>
      <c r="Q54" s="242"/>
    </row>
    <row r="55" spans="1:17" x14ac:dyDescent="0.2">
      <c r="A55" s="14">
        <v>15020</v>
      </c>
      <c r="B55" s="234" t="s">
        <v>98</v>
      </c>
      <c r="C55" s="234"/>
      <c r="D55" s="234"/>
      <c r="E55" s="234"/>
      <c r="F55" s="234"/>
      <c r="G55" s="35">
        <v>995</v>
      </c>
      <c r="H55" s="38">
        <f>ARENA!I56</f>
        <v>0</v>
      </c>
      <c r="I55" s="17">
        <f t="shared" si="2"/>
        <v>0</v>
      </c>
      <c r="K55" s="242"/>
      <c r="L55" s="242"/>
      <c r="M55" s="242"/>
      <c r="N55" s="242"/>
      <c r="O55" s="242"/>
      <c r="P55" s="242"/>
      <c r="Q55" s="242"/>
    </row>
    <row r="56" spans="1:17" x14ac:dyDescent="0.2">
      <c r="A56" s="14">
        <v>15030</v>
      </c>
      <c r="B56" s="239" t="s">
        <v>39</v>
      </c>
      <c r="C56" s="239"/>
      <c r="D56" s="239"/>
      <c r="E56" s="239"/>
      <c r="F56" s="239"/>
      <c r="G56" s="35">
        <v>995</v>
      </c>
      <c r="H56" s="38">
        <f>ARENA!I57</f>
        <v>0</v>
      </c>
      <c r="I56" s="17">
        <f t="shared" si="2"/>
        <v>0</v>
      </c>
      <c r="K56" s="242"/>
      <c r="L56" s="242"/>
      <c r="M56" s="242"/>
      <c r="N56" s="242"/>
      <c r="O56" s="242"/>
      <c r="P56" s="242"/>
      <c r="Q56" s="242"/>
    </row>
    <row r="57" spans="1:17" ht="16" x14ac:dyDescent="0.2">
      <c r="A57" s="12" t="s">
        <v>3</v>
      </c>
      <c r="B57" s="238" t="s">
        <v>8</v>
      </c>
      <c r="C57" s="238"/>
      <c r="D57" s="238"/>
      <c r="E57" s="238"/>
      <c r="F57" s="238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">
      <c r="A58" s="14">
        <v>18101</v>
      </c>
      <c r="B58" s="234" t="s">
        <v>40</v>
      </c>
      <c r="C58" s="234"/>
      <c r="D58" s="234"/>
      <c r="E58" s="234"/>
      <c r="F58" s="234"/>
      <c r="G58" s="35">
        <v>235</v>
      </c>
      <c r="H58" s="38">
        <f>ARENA!I61</f>
        <v>0</v>
      </c>
      <c r="I58" s="17">
        <f t="shared" si="2"/>
        <v>0</v>
      </c>
      <c r="K58" s="242"/>
      <c r="L58" s="242"/>
      <c r="M58" s="242"/>
      <c r="N58" s="242"/>
      <c r="O58" s="242"/>
      <c r="P58" s="242"/>
      <c r="Q58" s="242"/>
    </row>
    <row r="59" spans="1:17" x14ac:dyDescent="0.2">
      <c r="A59" s="14">
        <v>12104</v>
      </c>
      <c r="B59" s="239" t="s">
        <v>41</v>
      </c>
      <c r="C59" s="239"/>
      <c r="D59" s="239"/>
      <c r="E59" s="239"/>
      <c r="F59" s="239"/>
      <c r="G59" s="35">
        <v>1500</v>
      </c>
      <c r="H59" s="38">
        <f>ARENA!I62</f>
        <v>0</v>
      </c>
      <c r="I59" s="17">
        <f t="shared" si="2"/>
        <v>0</v>
      </c>
      <c r="K59" s="242"/>
      <c r="L59" s="242"/>
      <c r="M59" s="242"/>
      <c r="N59" s="242"/>
      <c r="O59" s="242"/>
      <c r="P59" s="242"/>
      <c r="Q59" s="242"/>
    </row>
    <row r="60" spans="1:17" x14ac:dyDescent="0.2">
      <c r="A60" s="14">
        <v>12108</v>
      </c>
      <c r="B60" s="239" t="s">
        <v>42</v>
      </c>
      <c r="C60" s="239"/>
      <c r="D60" s="239"/>
      <c r="E60" s="239"/>
      <c r="F60" s="239"/>
      <c r="G60" s="35">
        <v>1500</v>
      </c>
      <c r="H60" s="38">
        <f>ARENA!I63</f>
        <v>0</v>
      </c>
      <c r="I60" s="17">
        <f t="shared" si="2"/>
        <v>0</v>
      </c>
      <c r="K60" s="242"/>
      <c r="L60" s="242"/>
      <c r="M60" s="242"/>
      <c r="N60" s="242"/>
      <c r="O60" s="242"/>
      <c r="P60" s="242"/>
      <c r="Q60" s="242"/>
    </row>
    <row r="61" spans="1:17" x14ac:dyDescent="0.2">
      <c r="A61" s="14">
        <v>12113</v>
      </c>
      <c r="B61" s="239" t="s">
        <v>105</v>
      </c>
      <c r="C61" s="239"/>
      <c r="D61" s="239"/>
      <c r="E61" s="239"/>
      <c r="F61" s="239"/>
      <c r="G61" s="35">
        <v>2000</v>
      </c>
      <c r="H61" s="38">
        <f>ARENA!I64</f>
        <v>0</v>
      </c>
      <c r="I61" s="17">
        <f t="shared" si="2"/>
        <v>0</v>
      </c>
      <c r="K61" s="242"/>
      <c r="L61" s="242"/>
      <c r="M61" s="242"/>
      <c r="N61" s="242"/>
      <c r="O61" s="242"/>
      <c r="P61" s="242"/>
      <c r="Q61" s="242"/>
    </row>
    <row r="62" spans="1:17" x14ac:dyDescent="0.2">
      <c r="A62" s="14">
        <v>18120</v>
      </c>
      <c r="B62" s="234" t="s">
        <v>43</v>
      </c>
      <c r="C62" s="234"/>
      <c r="D62" s="234"/>
      <c r="E62" s="234"/>
      <c r="F62" s="234"/>
      <c r="G62" s="35">
        <v>975</v>
      </c>
      <c r="H62" s="38" t="e">
        <f>ARENA!#REF!</f>
        <v>#REF!</v>
      </c>
      <c r="I62" s="17" t="e">
        <f t="shared" si="2"/>
        <v>#REF!</v>
      </c>
      <c r="K62" s="242"/>
      <c r="L62" s="242"/>
      <c r="M62" s="242"/>
      <c r="N62" s="242"/>
      <c r="O62" s="242"/>
      <c r="P62" s="242"/>
      <c r="Q62" s="242"/>
    </row>
    <row r="63" spans="1:17" x14ac:dyDescent="0.2">
      <c r="A63" s="14">
        <v>18117</v>
      </c>
      <c r="B63" s="234" t="s">
        <v>44</v>
      </c>
      <c r="C63" s="234"/>
      <c r="D63" s="234"/>
      <c r="E63" s="234"/>
      <c r="F63" s="234"/>
      <c r="G63" s="35">
        <v>300</v>
      </c>
      <c r="H63" s="38">
        <f>ARENA!I65</f>
        <v>0</v>
      </c>
      <c r="I63" s="17">
        <f t="shared" si="2"/>
        <v>0</v>
      </c>
      <c r="K63" s="242"/>
      <c r="L63" s="242"/>
      <c r="M63" s="242"/>
      <c r="N63" s="242"/>
      <c r="O63" s="242"/>
      <c r="P63" s="242"/>
      <c r="Q63" s="242"/>
    </row>
    <row r="64" spans="1:17" x14ac:dyDescent="0.2">
      <c r="A64" s="14">
        <v>18121</v>
      </c>
      <c r="B64" s="234" t="s">
        <v>45</v>
      </c>
      <c r="C64" s="234"/>
      <c r="D64" s="234"/>
      <c r="E64" s="234"/>
      <c r="F64" s="234"/>
      <c r="G64" s="35">
        <v>795</v>
      </c>
      <c r="H64" s="38">
        <f>ARENA!I66</f>
        <v>0</v>
      </c>
      <c r="I64" s="17">
        <f t="shared" si="2"/>
        <v>0</v>
      </c>
      <c r="K64" s="242"/>
      <c r="L64" s="242"/>
      <c r="M64" s="242"/>
      <c r="N64" s="242"/>
      <c r="O64" s="242"/>
      <c r="P64" s="242"/>
      <c r="Q64" s="242"/>
    </row>
    <row r="65" spans="1:17" x14ac:dyDescent="0.2">
      <c r="A65" s="14">
        <v>18105</v>
      </c>
      <c r="B65" s="234" t="s">
        <v>99</v>
      </c>
      <c r="C65" s="234"/>
      <c r="D65" s="234"/>
      <c r="E65" s="234"/>
      <c r="F65" s="234"/>
      <c r="G65" s="35">
        <v>350</v>
      </c>
      <c r="H65" s="38">
        <f>ARENA!I67</f>
        <v>0</v>
      </c>
      <c r="I65" s="17">
        <f t="shared" si="2"/>
        <v>0</v>
      </c>
      <c r="K65" s="242"/>
      <c r="L65" s="242"/>
      <c r="M65" s="242"/>
      <c r="N65" s="242"/>
      <c r="O65" s="242"/>
      <c r="P65" s="242"/>
      <c r="Q65" s="242"/>
    </row>
    <row r="66" spans="1:17" x14ac:dyDescent="0.2">
      <c r="A66" s="14">
        <v>18115</v>
      </c>
      <c r="B66" s="234" t="s">
        <v>46</v>
      </c>
      <c r="C66" s="234"/>
      <c r="D66" s="234"/>
      <c r="E66" s="234"/>
      <c r="F66" s="234"/>
      <c r="G66" s="35">
        <v>640</v>
      </c>
      <c r="H66" s="38">
        <f>ARENA!I68</f>
        <v>0</v>
      </c>
      <c r="I66" s="17">
        <f t="shared" si="2"/>
        <v>0</v>
      </c>
      <c r="K66" s="242"/>
      <c r="L66" s="242"/>
      <c r="M66" s="242"/>
      <c r="N66" s="242"/>
      <c r="O66" s="242"/>
      <c r="P66" s="242"/>
      <c r="Q66" s="242"/>
    </row>
    <row r="67" spans="1:17" ht="16" x14ac:dyDescent="0.2">
      <c r="A67" s="12" t="s">
        <v>3</v>
      </c>
      <c r="B67" s="238" t="s">
        <v>9</v>
      </c>
      <c r="C67" s="238"/>
      <c r="D67" s="238"/>
      <c r="E67" s="238"/>
      <c r="F67" s="238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">
      <c r="A68" s="21">
        <v>14105</v>
      </c>
      <c r="B68" s="244" t="s">
        <v>102</v>
      </c>
      <c r="C68" s="244"/>
      <c r="D68" s="244"/>
      <c r="E68" s="244"/>
      <c r="F68" s="244"/>
      <c r="G68" s="35">
        <v>1200</v>
      </c>
      <c r="H68" s="38">
        <f>ARENA!I70</f>
        <v>0</v>
      </c>
      <c r="I68" s="17">
        <f t="shared" si="2"/>
        <v>0</v>
      </c>
      <c r="K68" s="242"/>
      <c r="L68" s="242"/>
      <c r="M68" s="242"/>
      <c r="N68" s="242"/>
      <c r="O68" s="242"/>
      <c r="P68" s="242"/>
      <c r="Q68" s="242"/>
    </row>
    <row r="69" spans="1:17" x14ac:dyDescent="0.2">
      <c r="A69" s="21">
        <v>14110</v>
      </c>
      <c r="B69" s="244" t="s">
        <v>103</v>
      </c>
      <c r="C69" s="244"/>
      <c r="D69" s="244"/>
      <c r="E69" s="244"/>
      <c r="F69" s="244"/>
      <c r="G69" s="35">
        <v>1800</v>
      </c>
      <c r="H69" s="38">
        <f>ARENA!I71</f>
        <v>0</v>
      </c>
      <c r="I69" s="17">
        <f t="shared" si="2"/>
        <v>0</v>
      </c>
      <c r="K69" s="242"/>
      <c r="L69" s="242"/>
      <c r="M69" s="242"/>
      <c r="N69" s="242"/>
      <c r="O69" s="242"/>
      <c r="P69" s="242"/>
      <c r="Q69" s="242"/>
    </row>
    <row r="70" spans="1:17" ht="15" customHeight="1" x14ac:dyDescent="0.2">
      <c r="A70" s="21">
        <v>14108</v>
      </c>
      <c r="B70" s="245" t="s">
        <v>47</v>
      </c>
      <c r="C70" s="245"/>
      <c r="D70" s="245"/>
      <c r="E70" s="245"/>
      <c r="F70" s="245"/>
      <c r="G70" s="35">
        <v>2500</v>
      </c>
      <c r="H70" s="38">
        <f>ARENA!I72</f>
        <v>0</v>
      </c>
      <c r="I70" s="17">
        <f t="shared" si="2"/>
        <v>0</v>
      </c>
      <c r="K70" s="242"/>
      <c r="L70" s="242"/>
      <c r="M70" s="242"/>
      <c r="N70" s="242"/>
      <c r="O70" s="242"/>
      <c r="P70" s="242"/>
      <c r="Q70" s="242"/>
    </row>
    <row r="71" spans="1:17" ht="15" customHeight="1" x14ac:dyDescent="0.2">
      <c r="A71" s="21">
        <v>14113</v>
      </c>
      <c r="B71" s="245" t="s">
        <v>48</v>
      </c>
      <c r="C71" s="245"/>
      <c r="D71" s="245"/>
      <c r="E71" s="245"/>
      <c r="F71" s="245"/>
      <c r="G71" s="35">
        <v>4250</v>
      </c>
      <c r="H71" s="38">
        <f>ARENA!I73</f>
        <v>0</v>
      </c>
      <c r="I71" s="17">
        <f t="shared" si="2"/>
        <v>0</v>
      </c>
      <c r="K71" s="242"/>
      <c r="L71" s="242"/>
      <c r="M71" s="242"/>
      <c r="N71" s="242"/>
      <c r="O71" s="242"/>
      <c r="P71" s="242"/>
      <c r="Q71" s="242"/>
    </row>
    <row r="72" spans="1:17" x14ac:dyDescent="0.2">
      <c r="A72" s="21">
        <v>19002</v>
      </c>
      <c r="B72" s="239" t="s">
        <v>104</v>
      </c>
      <c r="C72" s="239"/>
      <c r="D72" s="239"/>
      <c r="E72" s="239"/>
      <c r="F72" s="239"/>
      <c r="G72" s="35">
        <v>900</v>
      </c>
      <c r="H72" s="38">
        <f>ARENA!I75</f>
        <v>0</v>
      </c>
      <c r="I72" s="17">
        <f t="shared" si="2"/>
        <v>0</v>
      </c>
      <c r="K72" s="242"/>
      <c r="L72" s="242"/>
      <c r="M72" s="242"/>
      <c r="N72" s="242"/>
      <c r="O72" s="242"/>
      <c r="P72" s="242"/>
      <c r="Q72" s="242"/>
    </row>
    <row r="73" spans="1:17" ht="16" x14ac:dyDescent="0.2">
      <c r="A73" s="12" t="s">
        <v>3</v>
      </c>
      <c r="B73" s="238" t="s">
        <v>10</v>
      </c>
      <c r="C73" s="238"/>
      <c r="D73" s="238"/>
      <c r="E73" s="238"/>
      <c r="F73" s="238"/>
      <c r="G73" s="36" t="s">
        <v>5</v>
      </c>
      <c r="H73" s="20" t="s">
        <v>6</v>
      </c>
      <c r="I73" s="13" t="s">
        <v>87</v>
      </c>
      <c r="K73" s="243">
        <v>12101</v>
      </c>
      <c r="L73" s="243"/>
      <c r="M73" s="13">
        <v>12102</v>
      </c>
      <c r="N73" s="13">
        <v>12100</v>
      </c>
      <c r="O73" s="13"/>
      <c r="P73" s="13"/>
      <c r="Q73" s="13"/>
    </row>
    <row r="74" spans="1:17" x14ac:dyDescent="0.2">
      <c r="A74" s="14">
        <v>11001</v>
      </c>
      <c r="B74" s="234" t="s">
        <v>49</v>
      </c>
      <c r="C74" s="234"/>
      <c r="D74" s="234"/>
      <c r="E74" s="234"/>
      <c r="F74" s="234"/>
      <c r="G74" s="35">
        <v>600</v>
      </c>
      <c r="H74" s="38">
        <f>ARENA!I77</f>
        <v>0</v>
      </c>
      <c r="I74" s="17">
        <f t="shared" si="2"/>
        <v>0</v>
      </c>
      <c r="K74" s="242"/>
      <c r="L74" s="242"/>
      <c r="M74" s="242"/>
      <c r="N74" s="242"/>
      <c r="O74" s="242"/>
      <c r="P74" s="242"/>
      <c r="Q74" s="242"/>
    </row>
    <row r="75" spans="1:17" x14ac:dyDescent="0.2">
      <c r="A75" s="14">
        <v>11003</v>
      </c>
      <c r="B75" s="234" t="s">
        <v>11</v>
      </c>
      <c r="C75" s="234"/>
      <c r="D75" s="234"/>
      <c r="E75" s="234"/>
      <c r="F75" s="234"/>
      <c r="G75" s="35">
        <v>1000</v>
      </c>
      <c r="H75" s="38">
        <f>ARENA!I78</f>
        <v>0</v>
      </c>
      <c r="I75" s="17">
        <f t="shared" si="2"/>
        <v>0</v>
      </c>
      <c r="K75" s="242"/>
      <c r="L75" s="242"/>
      <c r="M75" s="242"/>
      <c r="N75" s="242"/>
      <c r="O75" s="242"/>
      <c r="P75" s="242"/>
      <c r="Q75" s="242"/>
    </row>
    <row r="76" spans="1:17" x14ac:dyDescent="0.2">
      <c r="A76" s="14">
        <v>12002</v>
      </c>
      <c r="B76" s="234" t="s">
        <v>50</v>
      </c>
      <c r="C76" s="234"/>
      <c r="D76" s="234"/>
      <c r="E76" s="234"/>
      <c r="F76" s="234"/>
      <c r="G76" s="35">
        <v>340</v>
      </c>
      <c r="H76" s="38">
        <f>ARENA!I79</f>
        <v>0</v>
      </c>
      <c r="I76" s="17">
        <f t="shared" si="2"/>
        <v>0</v>
      </c>
      <c r="K76" s="242"/>
      <c r="L76" s="242"/>
      <c r="M76" s="242"/>
      <c r="N76" s="242"/>
      <c r="O76" s="242"/>
      <c r="P76" s="242"/>
      <c r="Q76" s="242"/>
    </row>
    <row r="77" spans="1:17" x14ac:dyDescent="0.2">
      <c r="A77" s="14">
        <v>12004</v>
      </c>
      <c r="B77" s="234" t="s">
        <v>12</v>
      </c>
      <c r="C77" s="234"/>
      <c r="D77" s="234"/>
      <c r="E77" s="234"/>
      <c r="F77" s="234"/>
      <c r="G77" s="35">
        <v>585</v>
      </c>
      <c r="H77" s="38">
        <f>ARENA!I80</f>
        <v>0</v>
      </c>
      <c r="I77" s="17">
        <f t="shared" si="2"/>
        <v>0</v>
      </c>
      <c r="K77" s="242"/>
      <c r="L77" s="242"/>
      <c r="M77" s="242"/>
      <c r="N77" s="242"/>
      <c r="O77" s="242"/>
      <c r="P77" s="242"/>
      <c r="Q77" s="242"/>
    </row>
    <row r="78" spans="1:17" x14ac:dyDescent="0.2">
      <c r="A78" s="14">
        <v>12010</v>
      </c>
      <c r="B78" s="234" t="s">
        <v>108</v>
      </c>
      <c r="C78" s="234"/>
      <c r="D78" s="234"/>
      <c r="E78" s="234"/>
      <c r="F78" s="234"/>
      <c r="G78" s="35">
        <v>430</v>
      </c>
      <c r="H78" s="38">
        <f>ARENA!I81</f>
        <v>0</v>
      </c>
      <c r="I78" s="17">
        <f t="shared" si="2"/>
        <v>0</v>
      </c>
      <c r="K78" s="242"/>
      <c r="L78" s="242"/>
      <c r="M78" s="242"/>
      <c r="N78" s="242"/>
      <c r="O78" s="242"/>
      <c r="P78" s="242"/>
      <c r="Q78" s="242"/>
    </row>
    <row r="79" spans="1:17" ht="16" x14ac:dyDescent="0.2">
      <c r="A79" s="12" t="s">
        <v>3</v>
      </c>
      <c r="B79" s="238" t="s">
        <v>13</v>
      </c>
      <c r="C79" s="238"/>
      <c r="D79" s="238"/>
      <c r="E79" s="238"/>
      <c r="F79" s="238"/>
      <c r="G79" s="36" t="s">
        <v>5</v>
      </c>
      <c r="H79" s="20" t="s">
        <v>6</v>
      </c>
      <c r="I79" s="13" t="s">
        <v>87</v>
      </c>
      <c r="K79" s="242"/>
      <c r="L79" s="242"/>
      <c r="M79" s="242"/>
      <c r="N79" s="242"/>
      <c r="O79" s="242"/>
      <c r="P79" s="242"/>
      <c r="Q79" s="242"/>
    </row>
    <row r="80" spans="1:17" x14ac:dyDescent="0.2">
      <c r="A80" s="14">
        <v>12101</v>
      </c>
      <c r="B80" s="234" t="s">
        <v>51</v>
      </c>
      <c r="C80" s="234"/>
      <c r="D80" s="234"/>
      <c r="E80" s="234"/>
      <c r="F80" s="234"/>
      <c r="G80" s="35">
        <v>350</v>
      </c>
      <c r="H80" s="38" t="e">
        <f>ARENA!#REF!</f>
        <v>#REF!</v>
      </c>
      <c r="I80" s="17" t="e">
        <f t="shared" si="2"/>
        <v>#REF!</v>
      </c>
      <c r="K80" s="242"/>
      <c r="L80" s="242"/>
      <c r="M80" s="242"/>
      <c r="N80" s="242"/>
      <c r="O80" s="242"/>
      <c r="P80" s="242"/>
      <c r="Q80" s="242"/>
    </row>
    <row r="81" spans="1:18" x14ac:dyDescent="0.2">
      <c r="A81" s="14">
        <v>12102</v>
      </c>
      <c r="B81" s="234" t="s">
        <v>106</v>
      </c>
      <c r="C81" s="234"/>
      <c r="D81" s="234"/>
      <c r="E81" s="234"/>
      <c r="F81" s="234"/>
      <c r="G81" s="35">
        <v>595</v>
      </c>
      <c r="H81" s="38" t="e">
        <f>ARENA!#REF!</f>
        <v>#REF!</v>
      </c>
      <c r="I81" s="17" t="e">
        <f t="shared" si="2"/>
        <v>#REF!</v>
      </c>
      <c r="K81" s="242"/>
      <c r="L81" s="242"/>
      <c r="M81" s="242"/>
      <c r="N81" s="242"/>
      <c r="O81" s="242"/>
      <c r="P81" s="242"/>
      <c r="Q81" s="242"/>
    </row>
    <row r="82" spans="1:18" x14ac:dyDescent="0.2">
      <c r="A82" s="14">
        <v>12100</v>
      </c>
      <c r="B82" s="234" t="s">
        <v>107</v>
      </c>
      <c r="C82" s="234"/>
      <c r="D82" s="234"/>
      <c r="E82" s="234"/>
      <c r="F82" s="234"/>
      <c r="G82" s="35">
        <v>220</v>
      </c>
      <c r="H82" s="38" t="e">
        <f>ARENA!#REF!</f>
        <v>#REF!</v>
      </c>
      <c r="I82" s="17" t="e">
        <f t="shared" si="2"/>
        <v>#REF!</v>
      </c>
      <c r="K82" s="242"/>
      <c r="L82" s="242"/>
      <c r="M82" s="242"/>
      <c r="N82" s="242"/>
      <c r="O82" s="242"/>
      <c r="P82" s="242"/>
      <c r="Q82" s="242"/>
    </row>
    <row r="83" spans="1:18" ht="16" x14ac:dyDescent="0.2">
      <c r="A83" s="12" t="s">
        <v>3</v>
      </c>
      <c r="B83" s="238" t="s">
        <v>14</v>
      </c>
      <c r="C83" s="238"/>
      <c r="D83" s="238"/>
      <c r="E83" s="238"/>
      <c r="F83" s="238"/>
      <c r="G83" s="36" t="s">
        <v>5</v>
      </c>
      <c r="H83" s="20" t="s">
        <v>6</v>
      </c>
      <c r="I83" s="13" t="s">
        <v>87</v>
      </c>
      <c r="K83" s="242"/>
      <c r="L83" s="242"/>
      <c r="M83" s="242"/>
      <c r="N83" s="242"/>
      <c r="O83" s="242"/>
      <c r="P83" s="242"/>
      <c r="Q83" s="242"/>
    </row>
    <row r="84" spans="1:18" x14ac:dyDescent="0.2">
      <c r="A84" s="14">
        <v>20001</v>
      </c>
      <c r="B84" s="239" t="s">
        <v>15</v>
      </c>
      <c r="C84" s="239"/>
      <c r="D84" s="239"/>
      <c r="E84" s="239"/>
      <c r="F84" s="239"/>
      <c r="G84" s="35">
        <v>2900</v>
      </c>
      <c r="H84" s="38">
        <f>ARENA!I83</f>
        <v>0</v>
      </c>
      <c r="I84" s="17">
        <f t="shared" si="2"/>
        <v>0</v>
      </c>
      <c r="K84" s="242"/>
      <c r="L84" s="242"/>
      <c r="M84" s="242"/>
      <c r="N84" s="242"/>
      <c r="O84" s="242"/>
      <c r="P84" s="242"/>
      <c r="Q84" s="242"/>
    </row>
    <row r="85" spans="1:18" x14ac:dyDescent="0.2">
      <c r="A85" s="14">
        <v>20002</v>
      </c>
      <c r="B85" s="239" t="s">
        <v>16</v>
      </c>
      <c r="C85" s="239"/>
      <c r="D85" s="239"/>
      <c r="E85" s="239"/>
      <c r="F85" s="239"/>
      <c r="G85" s="35">
        <v>1400</v>
      </c>
      <c r="H85" s="38">
        <f>ARENA!I84</f>
        <v>0</v>
      </c>
      <c r="I85" s="17">
        <f t="shared" si="2"/>
        <v>0</v>
      </c>
      <c r="K85" s="242"/>
      <c r="L85" s="242"/>
      <c r="M85" s="242"/>
      <c r="N85" s="242"/>
      <c r="O85" s="242"/>
      <c r="P85" s="242"/>
      <c r="Q85" s="242"/>
    </row>
    <row r="86" spans="1:18" ht="16" x14ac:dyDescent="0.2">
      <c r="A86" s="12" t="s">
        <v>3</v>
      </c>
      <c r="B86" s="238" t="s">
        <v>17</v>
      </c>
      <c r="C86" s="238"/>
      <c r="D86" s="238"/>
      <c r="E86" s="238"/>
      <c r="F86" s="238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">
      <c r="A87" s="14">
        <v>18003</v>
      </c>
      <c r="B87" s="234" t="s">
        <v>52</v>
      </c>
      <c r="C87" s="234"/>
      <c r="D87" s="234"/>
      <c r="E87" s="234"/>
      <c r="F87" s="234"/>
      <c r="G87" s="35">
        <v>715</v>
      </c>
      <c r="H87" s="38">
        <f>ARENA!I86</f>
        <v>0</v>
      </c>
      <c r="I87" s="17">
        <f t="shared" si="2"/>
        <v>0</v>
      </c>
      <c r="K87" s="242"/>
      <c r="L87" s="242"/>
      <c r="M87" s="242"/>
      <c r="N87" s="242"/>
      <c r="O87" s="242"/>
      <c r="P87" s="242"/>
      <c r="Q87" s="242"/>
    </row>
    <row r="88" spans="1:18" x14ac:dyDescent="0.2">
      <c r="A88" s="14">
        <v>18200</v>
      </c>
      <c r="B88" s="234" t="s">
        <v>53</v>
      </c>
      <c r="C88" s="234"/>
      <c r="D88" s="234"/>
      <c r="E88" s="234"/>
      <c r="F88" s="234"/>
      <c r="G88" s="35">
        <v>1320</v>
      </c>
      <c r="H88" s="38">
        <f>ARENA!I87</f>
        <v>0</v>
      </c>
      <c r="I88" s="17">
        <f t="shared" si="2"/>
        <v>0</v>
      </c>
      <c r="K88" s="242"/>
      <c r="L88" s="242"/>
      <c r="M88" s="242"/>
      <c r="N88" s="242"/>
      <c r="O88" s="242"/>
      <c r="P88" s="242"/>
      <c r="Q88" s="242"/>
    </row>
    <row r="89" spans="1:18" x14ac:dyDescent="0.2">
      <c r="A89" s="14">
        <v>18202</v>
      </c>
      <c r="B89" s="234" t="s">
        <v>54</v>
      </c>
      <c r="C89" s="234"/>
      <c r="D89" s="234"/>
      <c r="E89" s="234"/>
      <c r="F89" s="234"/>
      <c r="G89" s="35">
        <v>2100</v>
      </c>
      <c r="H89" s="38">
        <f>ARENA!I88</f>
        <v>0</v>
      </c>
      <c r="I89" s="17">
        <f t="shared" si="2"/>
        <v>0</v>
      </c>
      <c r="K89" s="242"/>
      <c r="L89" s="242"/>
      <c r="M89" s="242"/>
      <c r="N89" s="242"/>
      <c r="O89" s="242"/>
      <c r="P89" s="242"/>
      <c r="Q89" s="242"/>
    </row>
    <row r="90" spans="1:18" x14ac:dyDescent="0.2">
      <c r="A90" s="14">
        <v>18204</v>
      </c>
      <c r="B90" s="234" t="s">
        <v>55</v>
      </c>
      <c r="C90" s="234"/>
      <c r="D90" s="234"/>
      <c r="E90" s="234"/>
      <c r="F90" s="234"/>
      <c r="G90" s="35">
        <v>3250</v>
      </c>
      <c r="H90" s="38">
        <f>ARENA!I89</f>
        <v>0</v>
      </c>
      <c r="I90" s="17">
        <f t="shared" si="2"/>
        <v>0</v>
      </c>
      <c r="K90" s="242"/>
      <c r="L90" s="242"/>
      <c r="M90" s="242"/>
      <c r="N90" s="242"/>
      <c r="O90" s="242"/>
      <c r="P90" s="242"/>
      <c r="Q90" s="242"/>
    </row>
    <row r="91" spans="1:18" x14ac:dyDescent="0.2">
      <c r="A91" s="14">
        <v>18210</v>
      </c>
      <c r="B91" s="234" t="s">
        <v>56</v>
      </c>
      <c r="C91" s="234"/>
      <c r="D91" s="234"/>
      <c r="E91" s="234"/>
      <c r="F91" s="234"/>
      <c r="G91" s="35">
        <v>680</v>
      </c>
      <c r="H91" s="38">
        <f>ARENA!I90</f>
        <v>0</v>
      </c>
      <c r="I91" s="17">
        <f t="shared" si="2"/>
        <v>0</v>
      </c>
      <c r="K91" s="242"/>
      <c r="L91" s="242"/>
      <c r="M91" s="242"/>
      <c r="N91" s="242"/>
      <c r="O91" s="242"/>
      <c r="P91" s="242"/>
      <c r="Q91" s="242"/>
    </row>
    <row r="92" spans="1:18" x14ac:dyDescent="0.2">
      <c r="A92" s="14">
        <v>18212</v>
      </c>
      <c r="B92" s="234" t="s">
        <v>57</v>
      </c>
      <c r="C92" s="234"/>
      <c r="D92" s="234"/>
      <c r="E92" s="234"/>
      <c r="F92" s="234"/>
      <c r="G92" s="35">
        <v>995</v>
      </c>
      <c r="H92" s="38">
        <f>ARENA!I91</f>
        <v>0</v>
      </c>
      <c r="I92" s="17">
        <f t="shared" si="2"/>
        <v>0</v>
      </c>
      <c r="K92" s="242"/>
      <c r="L92" s="242"/>
      <c r="M92" s="242"/>
      <c r="N92" s="242"/>
      <c r="O92" s="242"/>
      <c r="P92" s="242"/>
      <c r="Q92" s="242"/>
    </row>
    <row r="93" spans="1:18" x14ac:dyDescent="0.2">
      <c r="A93" s="14">
        <v>18211</v>
      </c>
      <c r="B93" s="234" t="s">
        <v>58</v>
      </c>
      <c r="C93" s="234"/>
      <c r="D93" s="234"/>
      <c r="E93" s="234"/>
      <c r="F93" s="234"/>
      <c r="G93" s="35">
        <v>99</v>
      </c>
      <c r="H93" s="38">
        <f>ARENA!I92</f>
        <v>0</v>
      </c>
      <c r="I93" s="17">
        <f t="shared" si="2"/>
        <v>0</v>
      </c>
      <c r="K93" s="242"/>
      <c r="L93" s="242"/>
      <c r="M93" s="242"/>
      <c r="N93" s="242"/>
      <c r="O93" s="242"/>
      <c r="P93" s="242"/>
      <c r="Q93" s="242"/>
    </row>
    <row r="94" spans="1:18" x14ac:dyDescent="0.2">
      <c r="A94" s="14">
        <v>18999</v>
      </c>
      <c r="B94" s="234" t="s">
        <v>59</v>
      </c>
      <c r="C94" s="234"/>
      <c r="D94" s="234"/>
      <c r="E94" s="234"/>
      <c r="F94" s="234"/>
      <c r="G94" s="35">
        <v>715</v>
      </c>
      <c r="H94" s="38">
        <f>ARENA!I93</f>
        <v>0</v>
      </c>
      <c r="I94" s="17">
        <f t="shared" si="2"/>
        <v>0</v>
      </c>
      <c r="K94" s="242"/>
      <c r="L94" s="242"/>
      <c r="M94" s="242"/>
      <c r="N94" s="242"/>
      <c r="O94" s="242"/>
      <c r="P94" s="242"/>
      <c r="Q94" s="242"/>
    </row>
    <row r="95" spans="1:18" ht="17" x14ac:dyDescent="0.2">
      <c r="A95" s="23" t="s">
        <v>7</v>
      </c>
      <c r="B95" s="238" t="s">
        <v>18</v>
      </c>
      <c r="C95" s="238"/>
      <c r="D95" s="238"/>
      <c r="E95" s="238"/>
      <c r="F95" s="238"/>
      <c r="G95" s="36" t="s">
        <v>5</v>
      </c>
      <c r="H95" s="20" t="s">
        <v>6</v>
      </c>
      <c r="I95" s="13" t="s">
        <v>87</v>
      </c>
      <c r="K95" s="241"/>
      <c r="L95" s="241"/>
      <c r="M95" s="241"/>
      <c r="N95" s="241"/>
      <c r="O95" s="241"/>
      <c r="P95" s="241"/>
      <c r="Q95" s="241"/>
    </row>
    <row r="96" spans="1:18" x14ac:dyDescent="0.2">
      <c r="A96" s="14">
        <v>21001</v>
      </c>
      <c r="B96" s="234" t="s">
        <v>60</v>
      </c>
      <c r="C96" s="234"/>
      <c r="D96" s="234"/>
      <c r="E96" s="234"/>
      <c r="F96" s="234"/>
      <c r="G96" s="35">
        <v>295</v>
      </c>
      <c r="H96" s="38" t="e">
        <f>ARENA!#REF!</f>
        <v>#REF!</v>
      </c>
      <c r="I96" s="17" t="e">
        <f t="shared" si="2"/>
        <v>#REF!</v>
      </c>
      <c r="K96" s="241"/>
      <c r="L96" s="241"/>
      <c r="M96" s="241"/>
      <c r="N96" s="241"/>
      <c r="O96" s="241"/>
      <c r="P96" s="241"/>
      <c r="Q96" s="241"/>
    </row>
    <row r="97" spans="1:17" x14ac:dyDescent="0.2">
      <c r="A97" s="14">
        <v>21003</v>
      </c>
      <c r="B97" s="234" t="s">
        <v>61</v>
      </c>
      <c r="C97" s="234"/>
      <c r="D97" s="234"/>
      <c r="E97" s="234"/>
      <c r="F97" s="234"/>
      <c r="G97" s="35">
        <v>125</v>
      </c>
      <c r="H97" s="38" t="e">
        <f>ARENA!#REF!</f>
        <v>#REF!</v>
      </c>
      <c r="I97" s="17" t="e">
        <f t="shared" si="2"/>
        <v>#REF!</v>
      </c>
      <c r="K97" s="241"/>
      <c r="L97" s="241"/>
      <c r="M97" s="241"/>
      <c r="N97" s="241"/>
      <c r="O97" s="241"/>
      <c r="P97" s="241"/>
      <c r="Q97" s="241"/>
    </row>
    <row r="98" spans="1:17" x14ac:dyDescent="0.2">
      <c r="A98" s="14">
        <v>21200</v>
      </c>
      <c r="B98" s="234" t="s">
        <v>62</v>
      </c>
      <c r="C98" s="234"/>
      <c r="D98" s="234"/>
      <c r="E98" s="234"/>
      <c r="F98" s="234"/>
      <c r="G98" s="35">
        <v>185</v>
      </c>
      <c r="H98" s="38" t="e">
        <f>ARENA!#REF!</f>
        <v>#REF!</v>
      </c>
      <c r="I98" s="17" t="e">
        <f t="shared" si="2"/>
        <v>#REF!</v>
      </c>
      <c r="K98" s="241"/>
      <c r="L98" s="241"/>
      <c r="M98" s="241"/>
      <c r="N98" s="241"/>
      <c r="O98" s="241"/>
      <c r="P98" s="241"/>
      <c r="Q98" s="241"/>
    </row>
    <row r="99" spans="1:17" x14ac:dyDescent="0.2">
      <c r="A99" s="14">
        <v>21300</v>
      </c>
      <c r="B99" s="234" t="s">
        <v>63</v>
      </c>
      <c r="C99" s="234"/>
      <c r="D99" s="234"/>
      <c r="E99" s="234"/>
      <c r="F99" s="234"/>
      <c r="G99" s="35">
        <v>300</v>
      </c>
      <c r="H99" s="38" t="e">
        <f>ARENA!#REF!</f>
        <v>#REF!</v>
      </c>
      <c r="I99" s="17" t="e">
        <f t="shared" si="2"/>
        <v>#REF!</v>
      </c>
      <c r="K99" s="241"/>
      <c r="L99" s="241"/>
      <c r="M99" s="241"/>
      <c r="N99" s="241"/>
      <c r="O99" s="241"/>
      <c r="P99" s="241"/>
      <c r="Q99" s="241"/>
    </row>
    <row r="100" spans="1:17" ht="17" x14ac:dyDescent="0.2">
      <c r="A100" s="23" t="s">
        <v>7</v>
      </c>
      <c r="B100" s="238" t="s">
        <v>19</v>
      </c>
      <c r="C100" s="238"/>
      <c r="D100" s="238"/>
      <c r="E100" s="238"/>
      <c r="F100" s="238"/>
      <c r="G100" s="36" t="s">
        <v>5</v>
      </c>
      <c r="H100" s="20" t="s">
        <v>6</v>
      </c>
      <c r="I100" s="13" t="s">
        <v>87</v>
      </c>
      <c r="K100" s="241"/>
      <c r="L100" s="241"/>
      <c r="M100" s="241"/>
      <c r="N100" s="241"/>
      <c r="O100" s="241"/>
      <c r="P100" s="241"/>
      <c r="Q100" s="241"/>
    </row>
    <row r="101" spans="1:17" x14ac:dyDescent="0.2">
      <c r="A101" s="14">
        <v>25101</v>
      </c>
      <c r="B101" s="234" t="s">
        <v>64</v>
      </c>
      <c r="C101" s="234"/>
      <c r="D101" s="234"/>
      <c r="E101" s="234"/>
      <c r="F101" s="234"/>
      <c r="G101" s="35">
        <v>16</v>
      </c>
      <c r="H101" s="38">
        <f>ARENA!I95</f>
        <v>0</v>
      </c>
      <c r="I101" s="17">
        <f t="shared" si="2"/>
        <v>0</v>
      </c>
      <c r="K101" s="241"/>
      <c r="L101" s="241"/>
      <c r="M101" s="241"/>
      <c r="N101" s="241"/>
      <c r="O101" s="241"/>
      <c r="P101" s="241"/>
      <c r="Q101" s="241"/>
    </row>
    <row r="102" spans="1:17" x14ac:dyDescent="0.2">
      <c r="A102" s="14">
        <v>25201</v>
      </c>
      <c r="B102" s="239" t="s">
        <v>65</v>
      </c>
      <c r="C102" s="239"/>
      <c r="D102" s="239"/>
      <c r="E102" s="239"/>
      <c r="F102" s="239"/>
      <c r="G102" s="35">
        <v>420</v>
      </c>
      <c r="H102" s="38" t="e">
        <f>ARENA!#REF!</f>
        <v>#REF!</v>
      </c>
      <c r="I102" s="17" t="e">
        <f t="shared" si="2"/>
        <v>#REF!</v>
      </c>
      <c r="K102" s="241"/>
      <c r="L102" s="241"/>
      <c r="M102" s="241"/>
      <c r="N102" s="241"/>
      <c r="O102" s="241"/>
      <c r="P102" s="241"/>
      <c r="Q102" s="241"/>
    </row>
    <row r="103" spans="1:17" x14ac:dyDescent="0.2">
      <c r="A103" s="14">
        <v>30006</v>
      </c>
      <c r="B103" s="239" t="s">
        <v>66</v>
      </c>
      <c r="C103" s="239"/>
      <c r="D103" s="239"/>
      <c r="E103" s="239"/>
      <c r="F103" s="239"/>
      <c r="G103" s="35">
        <v>500</v>
      </c>
      <c r="H103" s="38">
        <f>ARENA!I96</f>
        <v>0</v>
      </c>
      <c r="I103" s="17">
        <f t="shared" si="2"/>
        <v>0</v>
      </c>
      <c r="K103" s="241"/>
      <c r="L103" s="241"/>
      <c r="M103" s="241"/>
      <c r="N103" s="241"/>
      <c r="O103" s="241"/>
      <c r="P103" s="241"/>
      <c r="Q103" s="241"/>
    </row>
    <row r="104" spans="1:17" x14ac:dyDescent="0.2">
      <c r="A104" s="14">
        <v>22020</v>
      </c>
      <c r="B104" s="239" t="s">
        <v>67</v>
      </c>
      <c r="C104" s="239"/>
      <c r="D104" s="239"/>
      <c r="E104" s="239"/>
      <c r="F104" s="239"/>
      <c r="G104" s="33" t="s">
        <v>20</v>
      </c>
      <c r="H104" s="13"/>
      <c r="I104" s="24"/>
      <c r="K104" s="241"/>
      <c r="L104" s="241"/>
      <c r="M104" s="241"/>
      <c r="N104" s="241"/>
      <c r="O104" s="241"/>
      <c r="P104" s="241"/>
      <c r="Q104" s="241"/>
    </row>
    <row r="105" spans="1:17" ht="16.5" customHeight="1" x14ac:dyDescent="0.2">
      <c r="A105" s="23" t="s">
        <v>7</v>
      </c>
      <c r="B105" s="238" t="s">
        <v>21</v>
      </c>
      <c r="C105" s="238"/>
      <c r="D105" s="238"/>
      <c r="E105" s="238"/>
      <c r="F105" s="238"/>
      <c r="G105" s="36" t="s">
        <v>5</v>
      </c>
      <c r="H105" s="20" t="s">
        <v>6</v>
      </c>
      <c r="I105" s="13" t="s">
        <v>87</v>
      </c>
      <c r="K105" s="241"/>
      <c r="L105" s="241"/>
      <c r="M105" s="241"/>
      <c r="N105" s="241"/>
      <c r="O105" s="241"/>
      <c r="P105" s="241"/>
      <c r="Q105" s="241"/>
    </row>
    <row r="106" spans="1:17" ht="21.75" customHeight="1" x14ac:dyDescent="0.2">
      <c r="A106" s="240" t="s">
        <v>22</v>
      </c>
      <c r="B106" s="240"/>
      <c r="C106" s="240"/>
      <c r="D106" s="240"/>
      <c r="E106" s="240"/>
      <c r="F106" s="240"/>
      <c r="G106" s="240"/>
      <c r="H106" s="240"/>
      <c r="I106" s="8"/>
      <c r="K106" s="241"/>
      <c r="L106" s="241"/>
      <c r="M106" s="241"/>
      <c r="N106" s="241"/>
      <c r="O106" s="241"/>
      <c r="P106" s="241"/>
      <c r="Q106" s="241"/>
    </row>
    <row r="107" spans="1:17" x14ac:dyDescent="0.2">
      <c r="A107" s="14">
        <v>12120</v>
      </c>
      <c r="B107" s="234" t="s">
        <v>68</v>
      </c>
      <c r="C107" s="234"/>
      <c r="D107" s="234"/>
      <c r="E107" s="234"/>
      <c r="F107" s="234"/>
      <c r="G107" s="18"/>
      <c r="H107" s="38">
        <f>ARENA!I100</f>
        <v>0</v>
      </c>
      <c r="I107" s="17">
        <f t="shared" ref="I107:I116" si="3">G107*H107</f>
        <v>0</v>
      </c>
      <c r="K107" s="241"/>
      <c r="L107" s="241"/>
      <c r="M107" s="241"/>
      <c r="N107" s="241"/>
      <c r="O107" s="241"/>
      <c r="P107" s="241"/>
      <c r="Q107" s="241"/>
    </row>
    <row r="108" spans="1:17" x14ac:dyDescent="0.2">
      <c r="A108" s="14">
        <v>12121</v>
      </c>
      <c r="B108" s="234" t="s">
        <v>69</v>
      </c>
      <c r="C108" s="234"/>
      <c r="D108" s="234"/>
      <c r="E108" s="234"/>
      <c r="F108" s="234"/>
      <c r="G108" s="18"/>
      <c r="H108" s="38">
        <f>ARENA!I101</f>
        <v>0</v>
      </c>
      <c r="I108" s="17">
        <f t="shared" si="3"/>
        <v>0</v>
      </c>
      <c r="K108" s="241"/>
      <c r="L108" s="241"/>
      <c r="M108" s="241"/>
      <c r="N108" s="241"/>
      <c r="O108" s="241"/>
      <c r="P108" s="241"/>
      <c r="Q108" s="241"/>
    </row>
    <row r="109" spans="1:17" x14ac:dyDescent="0.2">
      <c r="A109" s="14">
        <v>12122</v>
      </c>
      <c r="B109" s="234" t="s">
        <v>70</v>
      </c>
      <c r="C109" s="234"/>
      <c r="D109" s="234"/>
      <c r="E109" s="234"/>
      <c r="F109" s="234"/>
      <c r="G109" s="18"/>
      <c r="H109" s="38">
        <f>ARENA!I102</f>
        <v>0</v>
      </c>
      <c r="I109" s="17">
        <f t="shared" si="3"/>
        <v>0</v>
      </c>
      <c r="K109" s="241"/>
      <c r="L109" s="241"/>
      <c r="M109" s="241"/>
      <c r="N109" s="241"/>
      <c r="O109" s="241"/>
      <c r="P109" s="241"/>
      <c r="Q109" s="241"/>
    </row>
    <row r="110" spans="1:17" x14ac:dyDescent="0.2">
      <c r="A110" s="14">
        <v>12123</v>
      </c>
      <c r="B110" s="234" t="s">
        <v>71</v>
      </c>
      <c r="C110" s="234"/>
      <c r="D110" s="234"/>
      <c r="E110" s="234"/>
      <c r="F110" s="234"/>
      <c r="G110" s="18"/>
      <c r="H110" s="38">
        <f>ARENA!I103</f>
        <v>0</v>
      </c>
      <c r="I110" s="17">
        <f t="shared" si="3"/>
        <v>0</v>
      </c>
      <c r="K110" s="241"/>
      <c r="L110" s="241"/>
      <c r="M110" s="241"/>
      <c r="N110" s="241"/>
      <c r="O110" s="241"/>
      <c r="P110" s="241"/>
      <c r="Q110" s="241"/>
    </row>
    <row r="111" spans="1:17" x14ac:dyDescent="0.2">
      <c r="A111" s="14">
        <v>13090</v>
      </c>
      <c r="B111" s="234" t="s">
        <v>72</v>
      </c>
      <c r="C111" s="234"/>
      <c r="D111" s="234"/>
      <c r="E111" s="234"/>
      <c r="F111" s="234"/>
      <c r="G111" s="18"/>
      <c r="H111" s="38">
        <f>ARENA!I104</f>
        <v>0</v>
      </c>
      <c r="I111" s="17">
        <f t="shared" si="3"/>
        <v>0</v>
      </c>
      <c r="K111" s="241"/>
      <c r="L111" s="241"/>
      <c r="M111" s="241"/>
      <c r="N111" s="241"/>
      <c r="O111" s="241"/>
      <c r="P111" s="241"/>
      <c r="Q111" s="241"/>
    </row>
    <row r="112" spans="1:17" ht="16" x14ac:dyDescent="0.2">
      <c r="A112" s="23"/>
      <c r="B112" s="238" t="s">
        <v>125</v>
      </c>
      <c r="C112" s="238"/>
      <c r="D112" s="238"/>
      <c r="E112" s="238"/>
      <c r="F112" s="238"/>
      <c r="G112" s="20"/>
      <c r="H112" s="20" t="s">
        <v>6</v>
      </c>
      <c r="I112" s="13" t="s">
        <v>87</v>
      </c>
    </row>
    <row r="113" spans="1:9" s="6" customFormat="1" x14ac:dyDescent="0.2">
      <c r="A113" s="14">
        <v>12010</v>
      </c>
      <c r="B113" s="234" t="s">
        <v>126</v>
      </c>
      <c r="C113" s="234"/>
      <c r="D113" s="234"/>
      <c r="E113" s="234"/>
      <c r="F113" s="234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6" x14ac:dyDescent="0.2">
      <c r="A114" s="23"/>
      <c r="B114" s="238" t="s">
        <v>23</v>
      </c>
      <c r="C114" s="238"/>
      <c r="D114" s="238"/>
      <c r="E114" s="238"/>
      <c r="F114" s="238"/>
      <c r="G114" s="20"/>
      <c r="H114" s="20" t="s">
        <v>6</v>
      </c>
      <c r="I114" s="13" t="s">
        <v>87</v>
      </c>
    </row>
    <row r="115" spans="1:9" s="6" customFormat="1" x14ac:dyDescent="0.2">
      <c r="A115" s="14"/>
      <c r="B115" s="234"/>
      <c r="C115" s="234"/>
      <c r="D115" s="234"/>
      <c r="E115" s="234"/>
      <c r="F115" s="234"/>
      <c r="G115" s="17"/>
      <c r="H115" s="38">
        <f>ARENA!I106</f>
        <v>0</v>
      </c>
      <c r="I115" s="17">
        <f t="shared" si="3"/>
        <v>0</v>
      </c>
    </row>
    <row r="116" spans="1:9" s="6" customFormat="1" x14ac:dyDescent="0.2">
      <c r="A116" s="14"/>
      <c r="B116" s="234"/>
      <c r="C116" s="234"/>
      <c r="D116" s="234"/>
      <c r="E116" s="234"/>
      <c r="F116" s="234"/>
      <c r="G116" s="17"/>
      <c r="H116" s="38">
        <f>ARENA!I107</f>
        <v>0</v>
      </c>
      <c r="I116" s="17">
        <f t="shared" si="3"/>
        <v>0</v>
      </c>
    </row>
    <row r="117" spans="1:9" s="6" customFormat="1" x14ac:dyDescent="0.2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">
      <c r="A118" s="235" t="s">
        <v>121</v>
      </c>
      <c r="B118" s="235"/>
      <c r="C118" s="235"/>
      <c r="D118" s="235"/>
      <c r="E118" s="235"/>
      <c r="F118" s="235"/>
      <c r="G118" s="235"/>
      <c r="H118" s="235"/>
      <c r="I118" s="235"/>
    </row>
    <row r="119" spans="1:9" s="6" customFormat="1" x14ac:dyDescent="0.2">
      <c r="A119" s="236" t="s">
        <v>123</v>
      </c>
      <c r="B119" s="236"/>
      <c r="C119" s="236"/>
      <c r="D119" s="236"/>
      <c r="E119" s="237" t="s">
        <v>124</v>
      </c>
      <c r="F119" s="237"/>
      <c r="G119" s="4"/>
      <c r="H119" s="37"/>
      <c r="I119" s="5"/>
    </row>
    <row r="120" spans="1:9" s="6" customFormat="1" x14ac:dyDescent="0.2">
      <c r="A120" s="229" t="s">
        <v>122</v>
      </c>
      <c r="B120" s="229"/>
      <c r="C120" s="229"/>
      <c r="D120" s="229"/>
      <c r="E120" s="232" t="e">
        <f>SUM(I15:I21)</f>
        <v>#REF!</v>
      </c>
      <c r="F120" s="233"/>
      <c r="G120" s="4"/>
      <c r="H120" s="37"/>
      <c r="I120" s="5"/>
    </row>
    <row r="121" spans="1:9" s="6" customFormat="1" x14ac:dyDescent="0.2">
      <c r="A121" s="229" t="s">
        <v>128</v>
      </c>
      <c r="B121" s="229"/>
      <c r="C121" s="229"/>
      <c r="D121" s="229"/>
      <c r="E121" s="232">
        <f>SUM(I23:I38)</f>
        <v>0</v>
      </c>
      <c r="F121" s="233"/>
      <c r="G121" s="4"/>
      <c r="H121" s="37"/>
      <c r="I121" s="5"/>
    </row>
    <row r="122" spans="1:9" s="6" customFormat="1" x14ac:dyDescent="0.2">
      <c r="A122" s="229" t="s">
        <v>129</v>
      </c>
      <c r="B122" s="229"/>
      <c r="C122" s="229"/>
      <c r="D122" s="229"/>
      <c r="E122" s="232">
        <f>SUM(I40:I41)</f>
        <v>0</v>
      </c>
      <c r="F122" s="233"/>
      <c r="G122" s="4"/>
      <c r="H122" s="37"/>
      <c r="I122" s="5"/>
    </row>
    <row r="123" spans="1:9" s="6" customFormat="1" x14ac:dyDescent="0.2">
      <c r="A123" s="229" t="s">
        <v>130</v>
      </c>
      <c r="B123" s="229"/>
      <c r="C123" s="229"/>
      <c r="D123" s="229"/>
      <c r="E123" s="232" t="e">
        <f>SUM(I43:I51)</f>
        <v>#REF!</v>
      </c>
      <c r="F123" s="233"/>
      <c r="G123" s="4"/>
      <c r="H123" s="37"/>
      <c r="I123" s="5"/>
    </row>
    <row r="124" spans="1:9" s="6" customFormat="1" x14ac:dyDescent="0.2">
      <c r="A124" s="229" t="s">
        <v>132</v>
      </c>
      <c r="B124" s="229"/>
      <c r="C124" s="229"/>
      <c r="D124" s="229"/>
      <c r="E124" s="232">
        <f>SUM(I53:I56)</f>
        <v>0</v>
      </c>
      <c r="F124" s="233"/>
      <c r="G124" s="4"/>
      <c r="H124" s="37"/>
      <c r="I124" s="5"/>
    </row>
    <row r="125" spans="1:9" s="6" customFormat="1" x14ac:dyDescent="0.2">
      <c r="A125" s="229" t="s">
        <v>133</v>
      </c>
      <c r="B125" s="229"/>
      <c r="C125" s="229"/>
      <c r="D125" s="229"/>
      <c r="E125" s="232" t="e">
        <f>SUM(I58:I66)</f>
        <v>#REF!</v>
      </c>
      <c r="F125" s="233"/>
      <c r="G125" s="4"/>
      <c r="H125" s="37"/>
      <c r="I125" s="5"/>
    </row>
    <row r="126" spans="1:9" s="6" customFormat="1" x14ac:dyDescent="0.2">
      <c r="A126" s="229" t="s">
        <v>134</v>
      </c>
      <c r="B126" s="229"/>
      <c r="C126" s="229"/>
      <c r="D126" s="229"/>
      <c r="E126" s="232">
        <f>SUM(I68:I72)</f>
        <v>0</v>
      </c>
      <c r="F126" s="233"/>
      <c r="G126" s="4"/>
      <c r="H126" s="37"/>
      <c r="I126" s="5"/>
    </row>
    <row r="127" spans="1:9" s="6" customFormat="1" x14ac:dyDescent="0.2">
      <c r="A127" s="229" t="s">
        <v>135</v>
      </c>
      <c r="B127" s="229"/>
      <c r="C127" s="229"/>
      <c r="D127" s="229"/>
      <c r="E127" s="232">
        <f>SUM(I74:I78)</f>
        <v>0</v>
      </c>
      <c r="F127" s="233"/>
      <c r="G127" s="4"/>
      <c r="H127" s="37"/>
      <c r="I127" s="5"/>
    </row>
    <row r="128" spans="1:9" s="6" customFormat="1" x14ac:dyDescent="0.2">
      <c r="A128" s="229" t="s">
        <v>136</v>
      </c>
      <c r="B128" s="229"/>
      <c r="C128" s="229"/>
      <c r="D128" s="229"/>
      <c r="E128" s="232" t="e">
        <f>SUM(I80:I82)</f>
        <v>#REF!</v>
      </c>
      <c r="F128" s="233"/>
      <c r="G128" s="4"/>
      <c r="H128" s="37"/>
      <c r="I128" s="5"/>
    </row>
    <row r="129" spans="1:9" s="6" customFormat="1" x14ac:dyDescent="0.2">
      <c r="A129" s="229" t="s">
        <v>137</v>
      </c>
      <c r="B129" s="229"/>
      <c r="C129" s="229"/>
      <c r="D129" s="229"/>
      <c r="E129" s="232">
        <f>SUM(I84:I85)</f>
        <v>0</v>
      </c>
      <c r="F129" s="233"/>
      <c r="G129" s="4"/>
      <c r="H129" s="37"/>
      <c r="I129" s="5"/>
    </row>
    <row r="130" spans="1:9" s="6" customFormat="1" x14ac:dyDescent="0.2">
      <c r="A130" s="229" t="s">
        <v>138</v>
      </c>
      <c r="B130" s="229"/>
      <c r="C130" s="229"/>
      <c r="D130" s="229"/>
      <c r="E130" s="232">
        <f>SUM(I87:I94)</f>
        <v>0</v>
      </c>
      <c r="F130" s="233"/>
      <c r="G130" s="4"/>
      <c r="H130" s="37"/>
      <c r="I130" s="5"/>
    </row>
    <row r="131" spans="1:9" s="6" customFormat="1" x14ac:dyDescent="0.2">
      <c r="A131" s="229" t="s">
        <v>139</v>
      </c>
      <c r="B131" s="229"/>
      <c r="C131" s="229"/>
      <c r="D131" s="229"/>
      <c r="E131" s="232" t="e">
        <f>SUM(I96:I99)</f>
        <v>#REF!</v>
      </c>
      <c r="F131" s="233"/>
      <c r="G131" s="4"/>
      <c r="H131" s="37"/>
      <c r="I131" s="5"/>
    </row>
    <row r="132" spans="1:9" s="6" customFormat="1" x14ac:dyDescent="0.2">
      <c r="A132" s="229" t="s">
        <v>140</v>
      </c>
      <c r="B132" s="229"/>
      <c r="C132" s="229"/>
      <c r="D132" s="229"/>
      <c r="E132" s="232" t="e">
        <f>SUM(I101:I103)</f>
        <v>#REF!</v>
      </c>
      <c r="F132" s="233"/>
      <c r="G132" s="4"/>
      <c r="H132" s="37"/>
      <c r="I132" s="5"/>
    </row>
    <row r="133" spans="1:9" s="6" customFormat="1" x14ac:dyDescent="0.2">
      <c r="A133" s="229" t="s">
        <v>141</v>
      </c>
      <c r="B133" s="229"/>
      <c r="C133" s="229"/>
      <c r="D133" s="229"/>
      <c r="E133" s="232">
        <f>SUM(I107:I111)</f>
        <v>0</v>
      </c>
      <c r="F133" s="233"/>
      <c r="G133" s="4"/>
      <c r="H133" s="37"/>
      <c r="I133" s="5"/>
    </row>
    <row r="134" spans="1:9" s="6" customFormat="1" x14ac:dyDescent="0.2">
      <c r="A134" s="229" t="s">
        <v>142</v>
      </c>
      <c r="B134" s="229"/>
      <c r="C134" s="229"/>
      <c r="D134" s="229"/>
      <c r="E134" s="232" t="e">
        <f>SUM(I113)</f>
        <v>#REF!</v>
      </c>
      <c r="F134" s="233"/>
      <c r="G134" s="4"/>
      <c r="H134" s="37"/>
      <c r="I134" s="5"/>
    </row>
    <row r="135" spans="1:9" s="6" customFormat="1" x14ac:dyDescent="0.2">
      <c r="A135" s="229" t="s">
        <v>143</v>
      </c>
      <c r="B135" s="229"/>
      <c r="C135" s="229"/>
      <c r="D135" s="229"/>
      <c r="E135" s="232">
        <f>SUM(I115:I116)</f>
        <v>0</v>
      </c>
      <c r="F135" s="233"/>
      <c r="G135" s="4"/>
      <c r="H135" s="37"/>
      <c r="I135" s="5"/>
    </row>
    <row r="136" spans="1:9" s="6" customFormat="1" ht="16" x14ac:dyDescent="0.2">
      <c r="A136" s="229" t="s">
        <v>144</v>
      </c>
      <c r="B136" s="229"/>
      <c r="C136" s="229"/>
      <c r="D136" s="229"/>
      <c r="E136" s="230" t="e">
        <f>SUM(E120:F135)</f>
        <v>#REF!</v>
      </c>
      <c r="F136" s="231"/>
      <c r="G136" s="4"/>
      <c r="H136" s="37"/>
      <c r="I136" s="5"/>
    </row>
    <row r="137" spans="1:9" s="6" customFormat="1" ht="16" x14ac:dyDescent="0.2">
      <c r="A137" s="229" t="s">
        <v>145</v>
      </c>
      <c r="B137" s="229"/>
      <c r="C137" s="229"/>
      <c r="D137" s="229"/>
      <c r="E137" s="230" t="e">
        <f>E136*0.25</f>
        <v>#REF!</v>
      </c>
      <c r="F137" s="231"/>
      <c r="G137" s="4"/>
      <c r="H137" s="37"/>
      <c r="I137" s="5"/>
    </row>
    <row r="138" spans="1:9" s="6" customFormat="1" ht="16" x14ac:dyDescent="0.2">
      <c r="A138" s="229" t="s">
        <v>144</v>
      </c>
      <c r="B138" s="229"/>
      <c r="C138" s="229"/>
      <c r="D138" s="229"/>
      <c r="E138" s="230" t="e">
        <f>E136+E137</f>
        <v>#REF!</v>
      </c>
      <c r="F138" s="231"/>
      <c r="G138" s="4"/>
      <c r="H138" s="37"/>
      <c r="I138" s="5"/>
    </row>
    <row r="139" spans="1:9" s="6" customFormat="1" ht="17.25" hidden="1" customHeight="1" x14ac:dyDescent="0.2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">
      <c r="A140" s="227" t="s">
        <v>115</v>
      </c>
      <c r="B140" s="227"/>
      <c r="C140" s="224">
        <f>C10</f>
        <v>0</v>
      </c>
      <c r="D140" s="224"/>
      <c r="E140" s="224"/>
      <c r="F140" s="4"/>
      <c r="G140" s="26" t="s">
        <v>146</v>
      </c>
      <c r="H140" s="226">
        <f>F9</f>
        <v>0</v>
      </c>
      <c r="I140" s="226"/>
    </row>
    <row r="141" spans="1:9" s="6" customFormat="1" ht="28.5" hidden="1" customHeight="1" x14ac:dyDescent="0.2">
      <c r="A141" s="228" t="s">
        <v>0</v>
      </c>
      <c r="B141" s="228"/>
      <c r="C141" s="224">
        <f>C9</f>
        <v>0</v>
      </c>
      <c r="D141" s="224"/>
      <c r="E141" s="224"/>
      <c r="F141" s="4"/>
      <c r="G141" s="26" t="s">
        <v>147</v>
      </c>
      <c r="H141" s="226">
        <f>H9</f>
        <v>0</v>
      </c>
      <c r="I141" s="226"/>
    </row>
    <row r="142" spans="1:9" s="6" customFormat="1" ht="19.5" hidden="1" customHeight="1" x14ac:dyDescent="0.2">
      <c r="A142" s="25" t="s">
        <v>119</v>
      </c>
      <c r="B142" s="224">
        <f>G10</f>
        <v>0</v>
      </c>
      <c r="C142" s="224"/>
      <c r="D142" s="224"/>
      <c r="E142" s="224"/>
      <c r="F142" s="4"/>
      <c r="G142" s="26" t="s">
        <v>150</v>
      </c>
      <c r="H142" s="225">
        <f ca="1">TODAY()</f>
        <v>45593</v>
      </c>
      <c r="I142" s="226"/>
    </row>
    <row r="143" spans="1:9" hidden="1" x14ac:dyDescent="0.2"/>
    <row r="144" spans="1:9" s="6" customFormat="1" hidden="1" x14ac:dyDescent="0.2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baseColWidth="10" defaultColWidth="9.1640625" defaultRowHeight="15" x14ac:dyDescent="0.2"/>
  <cols>
    <col min="1" max="1" width="14.6640625" style="40" customWidth="1"/>
    <col min="2" max="2" width="9.1640625" style="40"/>
    <col min="3" max="3" width="36.33203125" style="40" customWidth="1"/>
    <col min="4" max="16384" width="9.1640625" style="40"/>
  </cols>
  <sheetData>
    <row r="2" spans="1:6" x14ac:dyDescent="0.2">
      <c r="B2" s="43" t="s">
        <v>156</v>
      </c>
      <c r="C2" s="43"/>
    </row>
    <row r="4" spans="1:6" x14ac:dyDescent="0.2">
      <c r="A4" s="41" t="s">
        <v>159</v>
      </c>
      <c r="B4" s="41" t="s">
        <v>158</v>
      </c>
      <c r="C4" s="41" t="s">
        <v>157</v>
      </c>
      <c r="D4" s="41" t="s">
        <v>5</v>
      </c>
      <c r="E4" s="41" t="s">
        <v>6</v>
      </c>
      <c r="F4" s="41" t="s">
        <v>87</v>
      </c>
    </row>
    <row r="5" spans="1:6" x14ac:dyDescent="0.2">
      <c r="A5" s="42"/>
      <c r="B5" s="42"/>
      <c r="C5" s="42"/>
      <c r="D5" s="42"/>
      <c r="E5" s="42"/>
      <c r="F5" s="42"/>
    </row>
    <row r="6" spans="1:6" x14ac:dyDescent="0.2">
      <c r="A6" s="42"/>
      <c r="B6" s="42"/>
      <c r="C6" s="42"/>
      <c r="D6" s="42"/>
      <c r="E6" s="42"/>
      <c r="F6" s="42"/>
    </row>
    <row r="7" spans="1:6" x14ac:dyDescent="0.2">
      <c r="A7" s="42"/>
      <c r="B7" s="42"/>
      <c r="C7" s="42"/>
      <c r="D7" s="42"/>
      <c r="E7" s="42"/>
      <c r="F7" s="42"/>
    </row>
    <row r="8" spans="1:6" x14ac:dyDescent="0.2">
      <c r="A8" s="42"/>
      <c r="B8" s="42"/>
      <c r="C8" s="42"/>
      <c r="D8" s="42"/>
      <c r="E8" s="42"/>
      <c r="F8" s="42"/>
    </row>
    <row r="9" spans="1:6" x14ac:dyDescent="0.2">
      <c r="A9" s="42"/>
      <c r="B9" s="42"/>
      <c r="C9" s="42"/>
      <c r="D9" s="42"/>
      <c r="E9" s="42"/>
      <c r="F9" s="42"/>
    </row>
    <row r="10" spans="1:6" x14ac:dyDescent="0.2">
      <c r="A10" s="42"/>
      <c r="B10" s="42"/>
      <c r="C10" s="42"/>
      <c r="D10" s="42"/>
      <c r="E10" s="42"/>
      <c r="F10" s="42"/>
    </row>
    <row r="11" spans="1:6" x14ac:dyDescent="0.2">
      <c r="A11" s="42"/>
      <c r="B11" s="42"/>
      <c r="C11" s="42"/>
      <c r="D11" s="42"/>
      <c r="E11" s="42"/>
      <c r="F11" s="42"/>
    </row>
    <row r="12" spans="1:6" x14ac:dyDescent="0.2">
      <c r="A12" s="42"/>
      <c r="B12" s="42"/>
      <c r="C12" s="42"/>
      <c r="D12" s="42"/>
      <c r="E12" s="42"/>
      <c r="F12" s="42"/>
    </row>
    <row r="13" spans="1:6" x14ac:dyDescent="0.2">
      <c r="A13" s="42"/>
      <c r="B13" s="42"/>
      <c r="C13" s="42"/>
      <c r="D13" s="42"/>
      <c r="E13" s="42"/>
      <c r="F13" s="42"/>
    </row>
    <row r="14" spans="1:6" x14ac:dyDescent="0.2">
      <c r="A14" s="42"/>
      <c r="B14" s="42"/>
      <c r="C14" s="42"/>
      <c r="D14" s="42"/>
      <c r="E14" s="42"/>
      <c r="F14" s="42"/>
    </row>
    <row r="15" spans="1:6" x14ac:dyDescent="0.2">
      <c r="A15" s="42"/>
      <c r="B15" s="42"/>
      <c r="C15" s="42"/>
      <c r="D15" s="42"/>
      <c r="E15" s="42"/>
      <c r="F15" s="42"/>
    </row>
    <row r="16" spans="1:6" x14ac:dyDescent="0.2">
      <c r="A16" s="42"/>
      <c r="B16" s="42"/>
      <c r="C16" s="42"/>
      <c r="D16" s="42"/>
      <c r="E16" s="42"/>
      <c r="F16" s="42"/>
    </row>
    <row r="17" spans="1:6" x14ac:dyDescent="0.2">
      <c r="A17" s="42"/>
      <c r="B17" s="42"/>
      <c r="C17" s="42"/>
      <c r="D17" s="42"/>
      <c r="E17" s="42"/>
      <c r="F17" s="42"/>
    </row>
    <row r="18" spans="1:6" x14ac:dyDescent="0.2">
      <c r="A18" s="42"/>
      <c r="B18" s="42"/>
      <c r="C18" s="42"/>
      <c r="D18" s="42"/>
      <c r="E18" s="42"/>
      <c r="F18" s="42"/>
    </row>
    <row r="19" spans="1:6" x14ac:dyDescent="0.2">
      <c r="A19" s="42"/>
      <c r="B19" s="42"/>
      <c r="C19" s="42"/>
      <c r="D19" s="42"/>
      <c r="E19" s="42"/>
      <c r="F19" s="42"/>
    </row>
    <row r="20" spans="1:6" x14ac:dyDescent="0.2">
      <c r="A20" s="42"/>
      <c r="B20" s="42"/>
      <c r="C20" s="42"/>
      <c r="D20" s="42"/>
      <c r="E20" s="42"/>
      <c r="F20" s="42"/>
    </row>
    <row r="21" spans="1:6" x14ac:dyDescent="0.2">
      <c r="A21" s="42"/>
      <c r="B21" s="42"/>
      <c r="C21" s="42"/>
      <c r="D21" s="42"/>
      <c r="E21" s="42"/>
      <c r="F21" s="42"/>
    </row>
    <row r="22" spans="1:6" x14ac:dyDescent="0.2">
      <c r="A22" s="42"/>
      <c r="B22" s="42"/>
      <c r="C22" s="42"/>
      <c r="D22" s="42"/>
      <c r="E22" s="42"/>
      <c r="F22" s="42"/>
    </row>
    <row r="23" spans="1:6" x14ac:dyDescent="0.2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6510DC50578E4AA60565124C78B331" ma:contentTypeVersion="18" ma:contentTypeDescription="Create a new document." ma:contentTypeScope="" ma:versionID="398676220465e2d2098b339a54017d3c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0a2c6fd38951abc375d83f781a259da1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44231A-DD99-4F9F-81F9-5CA61C99A490}">
  <ds:schemaRefs>
    <ds:schemaRef ds:uri="http://purl.org/dc/dcmitype/"/>
    <ds:schemaRef ds:uri="2f444d9f-060d-41ad-a937-eedbae31d410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6d3d2689-07c7-47a7-990b-fe36fc2afb8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E51528E-302A-436A-BB55-4F44DF8582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44d9f-060d-41ad-a937-eedbae31d410"/>
    <ds:schemaRef ds:uri="6d3d2689-07c7-47a7-990b-fe36fc2afb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Jacob Ström</cp:lastModifiedBy>
  <cp:lastPrinted>2023-11-03T07:30:55Z</cp:lastPrinted>
  <dcterms:created xsi:type="dcterms:W3CDTF">2019-02-12T11:49:28Z</dcterms:created>
  <dcterms:modified xsi:type="dcterms:W3CDTF">2024-10-28T10:15:57Z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